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4380" windowHeight="3100" tabRatio="500" activeTab="3"/>
  </bookViews>
  <sheets>
    <sheet name="SAŽETAK kn" sheetId="1" r:id="rId1"/>
    <sheet name="Izvršenje po rash. ekonom.klas." sheetId="3" r:id="rId2"/>
    <sheet name="izvršenje prema izvorima" sheetId="17" r:id="rId3"/>
    <sheet name="POSEBNI DIO" sheetId="18" r:id="rId4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27" i="18" l="1"/>
  <c r="H226" i="18"/>
  <c r="H225" i="18"/>
  <c r="H224" i="18"/>
  <c r="H223" i="18"/>
  <c r="H222" i="18"/>
  <c r="H221" i="18"/>
  <c r="H220" i="18"/>
  <c r="H219" i="18"/>
  <c r="H218" i="18"/>
  <c r="I217" i="18"/>
  <c r="H217" i="18"/>
  <c r="H216" i="18"/>
  <c r="I215" i="18"/>
  <c r="H215" i="18"/>
  <c r="I214" i="18"/>
  <c r="H214" i="18"/>
  <c r="I213" i="18"/>
  <c r="H213" i="18"/>
  <c r="H212" i="18"/>
  <c r="H211" i="18"/>
  <c r="H210" i="18"/>
  <c r="H209" i="18"/>
  <c r="I208" i="18"/>
  <c r="H208" i="18"/>
  <c r="I207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I178" i="18"/>
  <c r="H178" i="18"/>
  <c r="H177" i="18"/>
  <c r="H176" i="18"/>
  <c r="H175" i="18"/>
  <c r="H174" i="18"/>
  <c r="I173" i="18"/>
  <c r="H173" i="18"/>
  <c r="H172" i="18"/>
  <c r="H171" i="18"/>
  <c r="H170" i="18"/>
  <c r="H169" i="18"/>
  <c r="I168" i="18"/>
  <c r="H168" i="18"/>
  <c r="H167" i="18"/>
  <c r="H166" i="18"/>
  <c r="H165" i="18"/>
  <c r="H164" i="18"/>
  <c r="I163" i="18"/>
  <c r="H163" i="18"/>
  <c r="H162" i="18"/>
  <c r="H161" i="18"/>
  <c r="H160" i="18"/>
  <c r="H159" i="18"/>
  <c r="H158" i="18"/>
  <c r="H157" i="18"/>
  <c r="H156" i="18"/>
  <c r="H155" i="18"/>
  <c r="I154" i="18"/>
  <c r="H154" i="18"/>
  <c r="I153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I140" i="18"/>
  <c r="H140" i="18"/>
  <c r="H139" i="18"/>
  <c r="I138" i="18"/>
  <c r="H138" i="18"/>
  <c r="H137" i="18"/>
  <c r="H136" i="18"/>
  <c r="H135" i="18"/>
  <c r="H134" i="18"/>
  <c r="H133" i="18"/>
  <c r="H132" i="18"/>
  <c r="H131" i="18"/>
  <c r="H130" i="18"/>
  <c r="I129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I117" i="18"/>
  <c r="H117" i="18"/>
  <c r="I116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I67" i="18"/>
  <c r="H67" i="18"/>
  <c r="H66" i="18"/>
  <c r="H65" i="18"/>
  <c r="H64" i="18"/>
  <c r="H63" i="18"/>
  <c r="H62" i="18"/>
  <c r="H61" i="18"/>
  <c r="I60" i="18"/>
  <c r="H60" i="18"/>
  <c r="I59" i="18"/>
  <c r="H59" i="18"/>
  <c r="H58" i="18"/>
  <c r="H57" i="18"/>
  <c r="H56" i="18"/>
  <c r="H55" i="18"/>
  <c r="H54" i="18"/>
  <c r="I53" i="18"/>
  <c r="H53" i="18"/>
  <c r="H52" i="18"/>
  <c r="H51" i="18"/>
  <c r="H50" i="18"/>
  <c r="H49" i="18"/>
  <c r="H48" i="18"/>
  <c r="I47" i="18"/>
  <c r="H47" i="18"/>
  <c r="H46" i="18"/>
  <c r="H45" i="18"/>
  <c r="H44" i="18"/>
  <c r="H43" i="18"/>
  <c r="H42" i="18"/>
  <c r="I41" i="18"/>
  <c r="H41" i="18"/>
  <c r="H40" i="18"/>
  <c r="H39" i="18"/>
  <c r="H38" i="18"/>
  <c r="H37" i="18"/>
  <c r="H36" i="18"/>
  <c r="H35" i="18"/>
  <c r="I34" i="18"/>
  <c r="H34" i="18"/>
  <c r="I33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E18" i="17" l="1"/>
  <c r="F41" i="17" l="1"/>
  <c r="E36" i="17"/>
  <c r="F22" i="17"/>
  <c r="E22" i="17"/>
  <c r="E27" i="17"/>
  <c r="F42" i="17"/>
  <c r="E42" i="17"/>
  <c r="E41" i="17"/>
  <c r="F37" i="17"/>
  <c r="E37" i="17"/>
  <c r="F36" i="17"/>
  <c r="F32" i="17"/>
  <c r="E32" i="17"/>
  <c r="F31" i="17"/>
  <c r="E31" i="17"/>
  <c r="F21" i="17"/>
  <c r="E21" i="17"/>
  <c r="F13" i="17"/>
  <c r="E13" i="17"/>
  <c r="F12" i="17"/>
  <c r="E12" i="17"/>
  <c r="F17" i="17"/>
  <c r="E17" i="17"/>
  <c r="F16" i="17"/>
  <c r="E16" i="17"/>
  <c r="E9" i="17"/>
  <c r="B46" i="17"/>
  <c r="B45" i="17"/>
  <c r="B44" i="17"/>
  <c r="C43" i="17"/>
  <c r="F9" i="17" l="1"/>
  <c r="F8" i="17"/>
  <c r="E8" i="17"/>
  <c r="D38" i="17"/>
  <c r="C38" i="17"/>
  <c r="D33" i="17"/>
  <c r="D28" i="17"/>
  <c r="C28" i="17"/>
  <c r="F38" i="3"/>
  <c r="F39" i="3"/>
  <c r="F40" i="3"/>
  <c r="F42" i="3"/>
  <c r="F44" i="3"/>
  <c r="F45" i="3"/>
  <c r="F48" i="3"/>
  <c r="F49" i="3"/>
  <c r="F50" i="3"/>
  <c r="F51" i="3"/>
  <c r="F53" i="3"/>
  <c r="F54" i="3"/>
  <c r="F55" i="3"/>
  <c r="F56" i="3"/>
  <c r="F57" i="3"/>
  <c r="F58" i="3"/>
  <c r="F60" i="3"/>
  <c r="F61" i="3"/>
  <c r="F62" i="3"/>
  <c r="F63" i="3"/>
  <c r="F64" i="3"/>
  <c r="F65" i="3"/>
  <c r="F66" i="3"/>
  <c r="F68" i="3"/>
  <c r="F70" i="3"/>
  <c r="F71" i="3"/>
  <c r="F72" i="3"/>
  <c r="F73" i="3"/>
  <c r="F74" i="3"/>
  <c r="F76" i="3"/>
  <c r="F79" i="3"/>
  <c r="F87" i="3"/>
  <c r="F11" i="3"/>
  <c r="F12" i="3"/>
  <c r="F14" i="3"/>
  <c r="F15" i="3"/>
  <c r="F17" i="3"/>
  <c r="F19" i="3"/>
  <c r="F20" i="3"/>
  <c r="F22" i="3"/>
  <c r="F23" i="3"/>
  <c r="F24" i="3"/>
  <c r="F25" i="3"/>
  <c r="F28" i="3"/>
  <c r="D45" i="17" l="1"/>
  <c r="C45" i="17"/>
  <c r="D44" i="17"/>
  <c r="C44" i="17"/>
  <c r="F44" i="17" l="1"/>
  <c r="E44" i="17"/>
  <c r="F45" i="17"/>
  <c r="E45" i="17"/>
  <c r="E86" i="3" l="1"/>
  <c r="E69" i="3"/>
  <c r="C69" i="3"/>
  <c r="F69" i="3" l="1"/>
  <c r="E18" i="3"/>
  <c r="C18" i="3"/>
  <c r="E27" i="3"/>
  <c r="C27" i="3"/>
  <c r="C26" i="3" s="1"/>
  <c r="E21" i="3"/>
  <c r="E13" i="3"/>
  <c r="C13" i="3"/>
  <c r="E10" i="3"/>
  <c r="C10" i="3"/>
  <c r="C7" i="3" s="1"/>
  <c r="E92" i="3"/>
  <c r="G92" i="3" s="1"/>
  <c r="C92" i="3"/>
  <c r="C86" i="3"/>
  <c r="F86" i="3" s="1"/>
  <c r="E82" i="3"/>
  <c r="E78" i="3"/>
  <c r="C78" i="3"/>
  <c r="C77" i="3" s="1"/>
  <c r="E67" i="3"/>
  <c r="C67" i="3"/>
  <c r="E59" i="3"/>
  <c r="C59" i="3"/>
  <c r="E52" i="3"/>
  <c r="C52" i="3"/>
  <c r="E47" i="3"/>
  <c r="C47" i="3"/>
  <c r="E37" i="3"/>
  <c r="C37" i="3"/>
  <c r="E43" i="3"/>
  <c r="C43" i="3"/>
  <c r="E41" i="3"/>
  <c r="C41" i="3"/>
  <c r="C36" i="3" s="1"/>
  <c r="C21" i="3"/>
  <c r="C46" i="3" l="1"/>
  <c r="C35" i="3" s="1"/>
  <c r="F47" i="3"/>
  <c r="F52" i="3"/>
  <c r="F78" i="3"/>
  <c r="F27" i="3"/>
  <c r="F41" i="3"/>
  <c r="F43" i="3"/>
  <c r="F59" i="3"/>
  <c r="G18" i="3"/>
  <c r="F18" i="3"/>
  <c r="F10" i="3"/>
  <c r="F67" i="3"/>
  <c r="F21" i="3"/>
  <c r="G21" i="3"/>
  <c r="E81" i="3"/>
  <c r="F81" i="3" s="1"/>
  <c r="F26" i="3"/>
  <c r="F37" i="3"/>
  <c r="F13" i="3"/>
  <c r="D81" i="3"/>
  <c r="G82" i="3"/>
  <c r="G26" i="3"/>
  <c r="E85" i="3"/>
  <c r="E77" i="3"/>
  <c r="F77" i="3" s="1"/>
  <c r="E46" i="3"/>
  <c r="E36" i="3"/>
  <c r="F36" i="3" s="1"/>
  <c r="E7" i="3"/>
  <c r="C85" i="3"/>
  <c r="C6" i="3"/>
  <c r="C30" i="3" s="1"/>
  <c r="G81" i="3" l="1"/>
  <c r="F46" i="3"/>
  <c r="F85" i="3"/>
  <c r="G36" i="3"/>
  <c r="G77" i="3"/>
  <c r="G85" i="3"/>
  <c r="E6" i="3"/>
  <c r="F7" i="3"/>
  <c r="G46" i="3"/>
  <c r="D6" i="3"/>
  <c r="G7" i="3"/>
  <c r="E84" i="3"/>
  <c r="E35" i="3"/>
  <c r="F35" i="3" s="1"/>
  <c r="E30" i="3" l="1"/>
  <c r="F30" i="3" s="1"/>
  <c r="F6" i="3"/>
  <c r="G6" i="3"/>
  <c r="D30" i="3"/>
  <c r="E94" i="3"/>
  <c r="G30" i="3" l="1"/>
  <c r="G12" i="1" l="1"/>
  <c r="F12" i="1"/>
  <c r="F15" i="1" s="1"/>
  <c r="H15" i="1" l="1"/>
  <c r="G15" i="1"/>
  <c r="C84" i="3"/>
  <c r="C94" i="3" l="1"/>
  <c r="F94" i="3" s="1"/>
  <c r="F84" i="3"/>
  <c r="G84" i="3"/>
  <c r="D35" i="3" l="1"/>
  <c r="D94" i="3" l="1"/>
  <c r="G94" i="3" s="1"/>
  <c r="G35" i="3"/>
</calcChain>
</file>

<file path=xl/sharedStrings.xml><?xml version="1.0" encoding="utf-8"?>
<sst xmlns="http://schemas.openxmlformats.org/spreadsheetml/2006/main" count="1073" uniqueCount="261">
  <si>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</si>
  <si>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</si>
  <si>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</si>
  <si>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</si>
  <si>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</si>
  <si>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</si>
  <si>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</si>
  <si>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</si>
  <si>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</si>
  <si>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</si>
  <si>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</si>
  <si>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</si>
  <si>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</si>
  <si>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</si>
  <si>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</si>
  <si>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</si>
  <si>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</si>
  <si>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rPr>
        <b/>
        <i/>
        <sz val="9"/>
        <color rgb="FF000000"/>
        <rFont val="Arial"/>
        <family val="2"/>
        <charset val="238"/>
      </rP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rgb="FF000000"/>
        <rFont val="Arial"/>
        <family val="2"/>
        <charset val="238"/>
      </rPr>
      <t>u kunama i u eurima</t>
    </r>
    <r>
      <rPr>
        <b/>
        <i/>
        <sz val="9"/>
        <color rgb="FF000000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</si>
  <si>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</si>
  <si>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</si>
  <si>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Naziv prihoda</t>
  </si>
  <si>
    <t>Prihodi poslovanja</t>
  </si>
  <si>
    <t>Pomoći iz inozemstva i od subjekata unutar općeg proračuna</t>
  </si>
  <si>
    <t>Pomoći EU</t>
  </si>
  <si>
    <t>Prihodi po posebnim propisima</t>
  </si>
  <si>
    <t>Ostali nespomenuti prihodi</t>
  </si>
  <si>
    <t>Prihodi od pruženih usluga</t>
  </si>
  <si>
    <t>Naziv rashoda</t>
  </si>
  <si>
    <t>Rashodi poslovanja</t>
  </si>
  <si>
    <t>Rashodi za zaposlene</t>
  </si>
  <si>
    <t>Ostali rashodi za zaposlene</t>
  </si>
  <si>
    <t>Plaće za redovan rad</t>
  </si>
  <si>
    <t>Plaće za prekovremeni rad</t>
  </si>
  <si>
    <t>Plaće za posebne uvjete rada</t>
  </si>
  <si>
    <t>Doprinosi na plaće</t>
  </si>
  <si>
    <t>Doprinosi za obavezno zdravstveno osiguranje</t>
  </si>
  <si>
    <t>Materijalni rashodi</t>
  </si>
  <si>
    <t>Rashodi za materijal i energiju</t>
  </si>
  <si>
    <t>Uredski materijal i ostali materijalni rashodi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</si>
  <si>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</si>
  <si>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</si>
  <si>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</si>
  <si>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</si>
  <si>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</si>
  <si>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Naknade troškova zaposlenima</t>
  </si>
  <si>
    <t>Službena putovanja</t>
  </si>
  <si>
    <t>Materijal i sirovine</t>
  </si>
  <si>
    <t>Pristojbe i naknade</t>
  </si>
  <si>
    <t>Ostali nespomenuti rashodi poslovanja</t>
  </si>
  <si>
    <t>Stručno usavršavanje zaposlenika</t>
  </si>
  <si>
    <t>Ostale naknade troškova zaposlenima</t>
  </si>
  <si>
    <t>Energija</t>
  </si>
  <si>
    <t>Sitni inventar i auto gume</t>
  </si>
  <si>
    <t>Službena, radna i zaštitna odjeća i obuća</t>
  </si>
  <si>
    <t>Zdravstvene i veterinarske usluge</t>
  </si>
  <si>
    <t>Intelektualne usluge</t>
  </si>
  <si>
    <t>Računalne usluge</t>
  </si>
  <si>
    <t>Ostale usluge</t>
  </si>
  <si>
    <t>Naknade troškova osobama izvan radnog odnosa</t>
  </si>
  <si>
    <t>Nakn.troš.osobama izvan RO</t>
  </si>
  <si>
    <t>Premije osiguranja</t>
  </si>
  <si>
    <t>Reprezentacija</t>
  </si>
  <si>
    <t>Tuzemne članarine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</si>
  <si>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</si>
  <si>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</si>
  <si>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</si>
  <si>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</si>
  <si>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</si>
  <si>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</si>
  <si>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Rashodi za nabavu nefinancijske imovine</t>
  </si>
  <si>
    <t>Rashodi za nabavu proizvedene dugotrajne imovine</t>
  </si>
  <si>
    <t>Komunikacijska oprema</t>
  </si>
  <si>
    <t>Oprema za održavanje i zaštitu</t>
  </si>
  <si>
    <t>Uređaji, strojevi i oprema</t>
  </si>
  <si>
    <t>Knjige</t>
  </si>
  <si>
    <t>UKUPNI RASHODI</t>
  </si>
  <si>
    <t>Tekuće donacije</t>
  </si>
  <si>
    <t>Pomoći od izvanproračunskih kor.</t>
  </si>
  <si>
    <t>Tekuće pom. od izvanproračunskih korisnika</t>
  </si>
  <si>
    <t>Pomoći proračun. koris. iz proračuna koji im nije ndležan</t>
  </si>
  <si>
    <t>Tek. Pom. Iz državnog pror. Koji im nije nadl.</t>
  </si>
  <si>
    <t>kap. Pom. Iz državnog pror. Koji im nije nadl.</t>
  </si>
  <si>
    <t xml:space="preserve">Pomoći tem. Prij. EU sred. </t>
  </si>
  <si>
    <t>Izvršenje 2022.</t>
  </si>
  <si>
    <t>Prihodi od prodaje proizvoda i robe te pruženih usluga i prihodi od dancija</t>
  </si>
  <si>
    <t>Prihodi od prodaje proizvoda i robe te pruženih usluga</t>
  </si>
  <si>
    <t>Donaije od pravnih i fizičkih osoba izvan općeg proračuna</t>
  </si>
  <si>
    <t>Prihodi od imovine</t>
  </si>
  <si>
    <t>Prihodi od financijske imovine</t>
  </si>
  <si>
    <t>Kamate na sredstva po viđenju</t>
  </si>
  <si>
    <t>Konto</t>
  </si>
  <si>
    <t>Ukupni prihodi i prenesi rezultat</t>
  </si>
  <si>
    <t>Plaće (bruto)</t>
  </si>
  <si>
    <t>OPĆI DIO</t>
  </si>
  <si>
    <t>IZVRŠENJE PRIHODA PO EKONOMSKOJ KLASIFIKACIJI</t>
  </si>
  <si>
    <t>Prihodi iz proračuna</t>
  </si>
  <si>
    <t>Prihodi iz proračuna za financiranje red. djelatnosti</t>
  </si>
  <si>
    <t>Prihodi iz nadložnog proračuna za fin. rashod. posl.</t>
  </si>
  <si>
    <t>doprinosi za obv.osig.u slučaju nezaposlenosti</t>
  </si>
  <si>
    <t>Naknade za prijevoz, rad na terenu i odv.život</t>
  </si>
  <si>
    <t>Naknade za rad predstavničkih i izvršnih tijela</t>
  </si>
  <si>
    <t>UKUPNO RASHODI</t>
  </si>
  <si>
    <t>Sportska i glazbena oprema</t>
  </si>
  <si>
    <t xml:space="preserve">IZVRŠENJE PRIHODA I RASHODA PREMA IZVORIMA FINANCIRANJA </t>
  </si>
  <si>
    <t>Brojčana oznaka i naziv izvora financiranja</t>
  </si>
  <si>
    <t xml:space="preserve">Izvršenje 2022. </t>
  </si>
  <si>
    <t xml:space="preserve"> 11 Opći prihodi i primici</t>
  </si>
  <si>
    <t xml:space="preserve">PRIHODI </t>
  </si>
  <si>
    <t>RASHODI</t>
  </si>
  <si>
    <t>Korišten rezultat</t>
  </si>
  <si>
    <t>31 Vlastiti prihodi</t>
  </si>
  <si>
    <t>43 Prihodi za posebne namjene</t>
  </si>
  <si>
    <t xml:space="preserve"> 44 Decentralizirana sredstva</t>
  </si>
  <si>
    <t xml:space="preserve">51 Pomoći EU MŽ </t>
  </si>
  <si>
    <t>52 Ostale pomoći</t>
  </si>
  <si>
    <t>61 Donacija</t>
  </si>
  <si>
    <t>UKUPNI PRIHODI</t>
  </si>
  <si>
    <t>Korišten višak za pokriće rashoda tekuće godine</t>
  </si>
  <si>
    <t>Indeks 5/4*100</t>
  </si>
  <si>
    <t>Indeks 5/3*100</t>
  </si>
  <si>
    <t>Razlika</t>
  </si>
  <si>
    <t>Indeks 4/2</t>
  </si>
  <si>
    <t>Indeks 4/3</t>
  </si>
  <si>
    <t xml:space="preserve">Preneseni višak </t>
  </si>
  <si>
    <t>IZVJEŠTAJ O IZVRŠENJU FINANCIJSKOG PLANA OSNOVNE ŠKOLE DONJA DUBRAVA ZA 2023.. GODINU</t>
  </si>
  <si>
    <t>Plan 2023.</t>
  </si>
  <si>
    <t>Izvršenje 2023.</t>
  </si>
  <si>
    <t>IZVRŠENJE za 2023.</t>
  </si>
  <si>
    <t>Osnovna škola DONJA DUBRAVA</t>
  </si>
  <si>
    <t>Prihodi iz nadležnog proračuna na financiranje NI</t>
  </si>
  <si>
    <t>EUR</t>
  </si>
  <si>
    <t>Knjige,umjetnička djelai ostale izložbene vrijednosti</t>
  </si>
  <si>
    <t>Rashodi za dodatna ulaganja na nefinancijskoj imo.</t>
  </si>
  <si>
    <t>Dodatna ulaganja na građevinskim objektima</t>
  </si>
  <si>
    <t>,</t>
  </si>
  <si>
    <t xml:space="preserve">Izvorni plan/Rebalans  2023. </t>
  </si>
  <si>
    <t>VIŠAK/MANJAK PRIHODA</t>
  </si>
  <si>
    <t>VIŠAK PRIHODA - PRENESENI</t>
  </si>
  <si>
    <t>MANJAK PRIHODA-PRENESENI</t>
  </si>
  <si>
    <t>MANJAK PRIHODA ZA POKRIĆE U SLJEDEĆEM RAZDO.</t>
  </si>
  <si>
    <t>VIŠAK  PRIHODA ZA POKRIĆE U NAREDNOM RAZDOBLJU</t>
  </si>
  <si>
    <t>Plan 2023Rebalans.</t>
  </si>
  <si>
    <t xml:space="preserve">Izvršenje 2023. </t>
  </si>
  <si>
    <t xml:space="preserve"> 51 Pomoći EU Erasmus 2022</t>
  </si>
  <si>
    <t>IZVRŠENJE FINANCIJSKOG PLANA  OŠ DONJA DUBRAVA
ZA 2023. GODINU</t>
  </si>
  <si>
    <t xml:space="preserve">OŠ </t>
  </si>
  <si>
    <t>DONJA DUBRAVA</t>
  </si>
  <si>
    <t>II. POSEBNI DIO</t>
  </si>
  <si>
    <t>Šifra</t>
  </si>
  <si>
    <t xml:space="preserve">Naziv </t>
  </si>
  <si>
    <t>PLAN/REBALANS 2023.</t>
  </si>
  <si>
    <t>IZVRŠENJE 2023.</t>
  </si>
  <si>
    <t>INDEKS 4/3</t>
  </si>
  <si>
    <t xml:space="preserve">INDEKS 6/3
</t>
  </si>
  <si>
    <t>PROGRAM 1013</t>
  </si>
  <si>
    <t>ŠKOLSTVO</t>
  </si>
  <si>
    <t>Aktivnost 1 013A1001330</t>
  </si>
  <si>
    <t>Projekt e škole</t>
  </si>
  <si>
    <t>Izvor financiranja 11</t>
  </si>
  <si>
    <t>Opći prihodi i primici</t>
  </si>
  <si>
    <t xml:space="preserve">Aktiv.  </t>
  </si>
  <si>
    <t>1001T100103</t>
  </si>
  <si>
    <t>Škole jednakih mogućnosti</t>
  </si>
  <si>
    <t xml:space="preserve">Izvor </t>
  </si>
  <si>
    <t>Plaće bruto</t>
  </si>
  <si>
    <t>Doprinosi za zdrav.</t>
  </si>
  <si>
    <t>Naknada troškova zaposlenima</t>
  </si>
  <si>
    <t>Naknada za prijevoz</t>
  </si>
  <si>
    <t>Aktiv.</t>
  </si>
  <si>
    <t>1001T100117</t>
  </si>
  <si>
    <t>Izvor</t>
  </si>
  <si>
    <t>Plaće</t>
  </si>
  <si>
    <t>Plaće za redovni rad</t>
  </si>
  <si>
    <t>Doprinosi na plaću</t>
  </si>
  <si>
    <t>Doprinosi za obv. zdrav. Osig</t>
  </si>
  <si>
    <t>Naknade za prijevoz</t>
  </si>
  <si>
    <t>Vlastiti prihodi</t>
  </si>
  <si>
    <t>Sitni inventar</t>
  </si>
  <si>
    <t>Uredski materijal i drugi</t>
  </si>
  <si>
    <t>Donacije</t>
  </si>
  <si>
    <t>Uredski mateijal i drugi</t>
  </si>
  <si>
    <t>AktivT</t>
  </si>
  <si>
    <t>A1001T100103</t>
  </si>
  <si>
    <t>Školski obroci svima</t>
  </si>
  <si>
    <t>Uredski materijal i ostali</t>
  </si>
  <si>
    <t>Aktiv</t>
  </si>
  <si>
    <t>Školska kuhinja</t>
  </si>
  <si>
    <t xml:space="preserve">Materijal  </t>
  </si>
  <si>
    <t>Materijal</t>
  </si>
  <si>
    <t>Papir nije smeće</t>
  </si>
  <si>
    <t>Uredski mat. I ostali mat. rashodi</t>
  </si>
  <si>
    <t>1001T100115</t>
  </si>
  <si>
    <t>Školska shema</t>
  </si>
  <si>
    <t xml:space="preserve">Materijal </t>
  </si>
  <si>
    <t>1013K101301</t>
  </si>
  <si>
    <t>Sufinanciranje obnove objekata</t>
  </si>
  <si>
    <t>Tekuće održavanje</t>
  </si>
  <si>
    <t>KA210</t>
  </si>
  <si>
    <t>Erasmus +</t>
  </si>
  <si>
    <t>Ostali rashodi</t>
  </si>
  <si>
    <t xml:space="preserve">OSNOVNO ŠKOLSTVO </t>
  </si>
  <si>
    <t>A1001301</t>
  </si>
  <si>
    <t>Decentralizirana sredstva</t>
  </si>
  <si>
    <t>IZVOR</t>
  </si>
  <si>
    <t>Bruto plaće</t>
  </si>
  <si>
    <t>Doprinsi na plaće</t>
  </si>
  <si>
    <t>Doprinosi za obvezno zdravstveno</t>
  </si>
  <si>
    <t>Naknade za prijevoz, za rad na t</t>
  </si>
  <si>
    <t>Stručno usavršavanje</t>
  </si>
  <si>
    <t>Ostale naknade troškova zaposlen</t>
  </si>
  <si>
    <t>Uredski mat. I drugi mat.</t>
  </si>
  <si>
    <t>Materijal i dijelovi za tekuće i inv</t>
  </si>
  <si>
    <t>Službena i radna odjeća</t>
  </si>
  <si>
    <t>Usluge telefona</t>
  </si>
  <si>
    <t>Usluge tekućeg i inv.o.</t>
  </si>
  <si>
    <t>Usluge promidžbe</t>
  </si>
  <si>
    <t>Zdravstvene usluge</t>
  </si>
  <si>
    <t>Intelektualne i osobne usluge</t>
  </si>
  <si>
    <t>Naknade osobama izvan radnog o.</t>
  </si>
  <si>
    <t>Ostali rashodi poslovanja</t>
  </si>
  <si>
    <t>Naknade za rad p. t, povjerenstava</t>
  </si>
  <si>
    <t>Članarine</t>
  </si>
  <si>
    <t>Ostali nespo. r. poslovanja</t>
  </si>
  <si>
    <t>Bankarske usluge i usluge pl.p.</t>
  </si>
  <si>
    <t>Rshodi za nef. Imovinu</t>
  </si>
  <si>
    <t>Rashodi za proizvevenu DI</t>
  </si>
  <si>
    <t>Projekt</t>
  </si>
  <si>
    <t>Plaće, materijalna prava i ostalo</t>
  </si>
  <si>
    <t>iz proračuna koji nije naležan</t>
  </si>
  <si>
    <t>Ostale naknade troškova zap.</t>
  </si>
  <si>
    <t>Uredski mat. i drugi mat</t>
  </si>
  <si>
    <t>Službena i radna odjeća i obuća</t>
  </si>
  <si>
    <t>Usluge telefona, prijevoza</t>
  </si>
  <si>
    <t>Usluge tekućeg i inv.</t>
  </si>
  <si>
    <t>Uluge promidžbe</t>
  </si>
  <si>
    <t>Naknade osobama izvon radnog o</t>
  </si>
  <si>
    <t>Naknada osobama izvan radnog o</t>
  </si>
  <si>
    <t>Ostali nespomenuti rashodi poslo.</t>
  </si>
  <si>
    <t>Naknade građanima i kućanstvima</t>
  </si>
  <si>
    <t>Tashodi za nabavu nefinancijske i.</t>
  </si>
  <si>
    <t>Rashodi za nabavu proizvedene DI</t>
  </si>
  <si>
    <t>Knjige u knjižnici</t>
  </si>
  <si>
    <t>B</t>
  </si>
  <si>
    <t>Aktivnosti u obrazovanju - ostalo</t>
  </si>
  <si>
    <t>Ostalo</t>
  </si>
  <si>
    <t>Ostali rashodi za učenike</t>
  </si>
  <si>
    <t>KPK</t>
  </si>
  <si>
    <t>PROGRAM xxxx</t>
  </si>
  <si>
    <t>Kapitalni projekt Kxxxxxx</t>
  </si>
  <si>
    <t>Izvor financiranja xx</t>
  </si>
  <si>
    <t>NAZIV PROGRAMA</t>
  </si>
  <si>
    <t>NAZIV KAPITALNOG PROJEKTA</t>
  </si>
  <si>
    <t>Naziv izvora financiranja</t>
  </si>
  <si>
    <t xml:space="preserve">RAVNATELJICA:                                      </t>
  </si>
  <si>
    <t>PREDSJEDNICA ŠKOLSKOG ODBORA:</t>
  </si>
  <si>
    <t>Mirjana Ribić</t>
  </si>
  <si>
    <t>Mihaela Martinčić</t>
  </si>
  <si>
    <t>Ravnateljica:</t>
  </si>
  <si>
    <t>Predsjednica Školskog odbora:</t>
  </si>
  <si>
    <t>Predsjecnica Školskog odbora:</t>
  </si>
  <si>
    <t>RAVNATELJICA: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</si>
</sst>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u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DEEAF6"/>
      </patternFill>
    </fill>
    <fill>
      <patternFill patternType="solid">
        <fgColor rgb="FFDEEAF6"/>
        <bgColor rgb="FFE7E6E6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rgb="FFED7D31"/>
        <bgColor rgb="FFEA75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rgb="FFEA7500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9.9978637043366805E-2"/>
        <bgColor rgb="FFE7E6E6"/>
      </patternFill>
    </fill>
    <fill>
      <patternFill patternType="solid">
        <fgColor rgb="FFFFC000"/>
        <bgColor rgb="FFDEEAF6"/>
      </patternFill>
    </fill>
    <fill>
      <patternFill patternType="solid">
        <fgColor theme="5"/>
        <bgColor rgb="FFDEEAF6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03">
    <xf numFmtId="0" fontId="0" fillId="0" borderId="0" xfId="0"/>
    <xf numFmtId="0" fontId="0" fillId="0" borderId="0" xfId="0" applyAlignment="1" applyProtection="1"/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center" vertical="center" wrapText="1"/>
    </xf>
    <xf numFmtId="3" fontId="8" fillId="3" borderId="4" xfId="0" applyNumberFormat="1" applyFont="1" applyFill="1" applyBorder="1" applyAlignment="1" applyProtection="1">
      <alignment horizontal="right"/>
    </xf>
    <xf numFmtId="3" fontId="8" fillId="0" borderId="4" xfId="0" applyNumberFormat="1" applyFont="1" applyBorder="1" applyAlignment="1" applyProtection="1">
      <alignment horizontal="right"/>
    </xf>
    <xf numFmtId="0" fontId="8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/>
    <xf numFmtId="3" fontId="8" fillId="4" borderId="2" xfId="0" applyNumberFormat="1" applyFont="1" applyFill="1" applyBorder="1" applyAlignment="1" applyProtection="1">
      <alignment horizontal="right"/>
    </xf>
    <xf numFmtId="3" fontId="8" fillId="3" borderId="2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wrapText="1"/>
    </xf>
    <xf numFmtId="3" fontId="3" fillId="0" borderId="0" xfId="0" applyNumberFormat="1" applyFont="1" applyAlignment="1" applyProtection="1">
      <alignment horizontal="right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 wrapText="1"/>
    </xf>
    <xf numFmtId="3" fontId="5" fillId="6" borderId="4" xfId="0" applyNumberFormat="1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left" vertical="center" wrapText="1"/>
    </xf>
    <xf numFmtId="3" fontId="5" fillId="2" borderId="5" xfId="0" applyNumberFormat="1" applyFont="1" applyFill="1" applyBorder="1" applyAlignment="1" applyProtection="1">
      <alignment horizontal="right"/>
    </xf>
    <xf numFmtId="3" fontId="5" fillId="2" borderId="4" xfId="0" applyNumberFormat="1" applyFont="1" applyFill="1" applyBorder="1" applyAlignment="1" applyProtection="1">
      <alignment horizontal="right"/>
    </xf>
    <xf numFmtId="3" fontId="5" fillId="0" borderId="4" xfId="0" applyNumberFormat="1" applyFont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5" fillId="6" borderId="4" xfId="0" applyFont="1" applyFill="1" applyBorder="1" applyAlignment="1" applyProtection="1">
      <alignment horizontal="left" vertical="center"/>
    </xf>
    <xf numFmtId="3" fontId="5" fillId="6" borderId="5" xfId="0" applyNumberFormat="1" applyFont="1" applyFill="1" applyBorder="1" applyAlignment="1" applyProtection="1">
      <alignment horizontal="right"/>
    </xf>
    <xf numFmtId="3" fontId="5" fillId="5" borderId="5" xfId="0" applyNumberFormat="1" applyFont="1" applyFill="1" applyBorder="1" applyAlignment="1" applyProtection="1">
      <alignment horizontal="right"/>
    </xf>
    <xf numFmtId="0" fontId="0" fillId="0" borderId="0" xfId="0" applyFont="1" applyAlignment="1" applyProtection="1"/>
    <xf numFmtId="0" fontId="5" fillId="0" borderId="4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3" fontId="5" fillId="0" borderId="5" xfId="0" applyNumberFormat="1" applyFont="1" applyBorder="1" applyAlignment="1" applyProtection="1">
      <alignment horizontal="right"/>
    </xf>
    <xf numFmtId="0" fontId="5" fillId="4" borderId="4" xfId="0" applyFont="1" applyFill="1" applyBorder="1" applyAlignment="1" applyProtection="1">
      <alignment horizontal="left" vertical="center" wrapText="1"/>
    </xf>
    <xf numFmtId="3" fontId="5" fillId="4" borderId="4" xfId="0" applyNumberFormat="1" applyFont="1" applyFill="1" applyBorder="1" applyAlignment="1" applyProtection="1">
      <alignment horizontal="right"/>
    </xf>
    <xf numFmtId="0" fontId="12" fillId="0" borderId="4" xfId="0" applyFont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horizontal="left" vertical="center"/>
    </xf>
    <xf numFmtId="3" fontId="5" fillId="4" borderId="5" xfId="0" applyNumberFormat="1" applyFont="1" applyFill="1" applyBorder="1" applyAlignment="1" applyProtection="1">
      <alignment horizontal="right"/>
    </xf>
    <xf numFmtId="0" fontId="12" fillId="6" borderId="4" xfId="0" applyFont="1" applyFill="1" applyBorder="1" applyAlignment="1" applyProtection="1">
      <alignment horizontal="left" vertical="center" wrapText="1"/>
    </xf>
    <xf numFmtId="0" fontId="5" fillId="5" borderId="4" xfId="0" applyFont="1" applyFill="1" applyBorder="1" applyAlignment="1" applyProtection="1">
      <alignment horizontal="left" vertical="center"/>
    </xf>
    <xf numFmtId="0" fontId="5" fillId="5" borderId="4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/>
    </xf>
    <xf numFmtId="0" fontId="5" fillId="9" borderId="4" xfId="0" applyFont="1" applyFill="1" applyBorder="1" applyAlignment="1" applyProtection="1">
      <alignment horizontal="left" vertical="center"/>
    </xf>
    <xf numFmtId="3" fontId="5" fillId="9" borderId="5" xfId="0" applyNumberFormat="1" applyFont="1" applyFill="1" applyBorder="1" applyAlignment="1" applyProtection="1">
      <alignment horizontal="right"/>
    </xf>
    <xf numFmtId="3" fontId="5" fillId="9" borderId="4" xfId="0" applyNumberFormat="1" applyFont="1" applyFill="1" applyBorder="1" applyAlignment="1" applyProtection="1">
      <alignment horizontal="right"/>
    </xf>
    <xf numFmtId="3" fontId="5" fillId="10" borderId="5" xfId="0" applyNumberFormat="1" applyFont="1" applyFill="1" applyBorder="1" applyAlignment="1" applyProtection="1">
      <alignment horizontal="right"/>
    </xf>
    <xf numFmtId="3" fontId="5" fillId="10" borderId="4" xfId="0" applyNumberFormat="1" applyFont="1" applyFill="1" applyBorder="1" applyAlignment="1" applyProtection="1">
      <alignment horizontal="right"/>
    </xf>
    <xf numFmtId="0" fontId="5" fillId="11" borderId="4" xfId="0" applyFont="1" applyFill="1" applyBorder="1" applyAlignment="1" applyProtection="1">
      <alignment horizontal="left" vertical="center"/>
    </xf>
    <xf numFmtId="0" fontId="5" fillId="11" borderId="4" xfId="0" applyFont="1" applyFill="1" applyBorder="1" applyAlignment="1" applyProtection="1">
      <alignment horizontal="left" vertical="center" wrapText="1"/>
    </xf>
    <xf numFmtId="3" fontId="5" fillId="11" borderId="5" xfId="0" applyNumberFormat="1" applyFont="1" applyFill="1" applyBorder="1" applyAlignment="1" applyProtection="1">
      <alignment horizontal="right"/>
    </xf>
    <xf numFmtId="3" fontId="5" fillId="11" borderId="4" xfId="0" applyNumberFormat="1" applyFont="1" applyFill="1" applyBorder="1" applyAlignment="1" applyProtection="1">
      <alignment horizontal="right"/>
    </xf>
    <xf numFmtId="3" fontId="8" fillId="5" borderId="4" xfId="0" applyNumberFormat="1" applyFont="1" applyFill="1" applyBorder="1" applyAlignment="1" applyProtection="1">
      <alignment horizontal="right" vertical="center" wrapText="1"/>
    </xf>
    <xf numFmtId="0" fontId="5" fillId="14" borderId="4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4" xfId="0" applyBorder="1"/>
    <xf numFmtId="0" fontId="8" fillId="0" borderId="0" xfId="0" applyFont="1" applyAlignment="1" applyProtection="1">
      <alignment vertical="center" wrapText="1"/>
    </xf>
    <xf numFmtId="9" fontId="5" fillId="0" borderId="4" xfId="0" applyNumberFormat="1" applyFont="1" applyFill="1" applyBorder="1" applyAlignment="1" applyProtection="1">
      <alignment horizontal="right"/>
    </xf>
    <xf numFmtId="3" fontId="5" fillId="0" borderId="5" xfId="0" applyNumberFormat="1" applyFont="1" applyFill="1" applyBorder="1" applyAlignment="1" applyProtection="1">
      <alignment horizontal="right"/>
    </xf>
    <xf numFmtId="3" fontId="5" fillId="0" borderId="4" xfId="0" applyNumberFormat="1" applyFont="1" applyFill="1" applyBorder="1" applyAlignment="1" applyProtection="1">
      <alignment horizontal="right"/>
    </xf>
    <xf numFmtId="0" fontId="0" fillId="0" borderId="4" xfId="0" applyBorder="1" applyAlignment="1" applyProtection="1"/>
    <xf numFmtId="0" fontId="5" fillId="15" borderId="4" xfId="0" applyFont="1" applyFill="1" applyBorder="1" applyAlignment="1" applyProtection="1">
      <alignment horizontal="left" vertical="center"/>
    </xf>
    <xf numFmtId="3" fontId="5" fillId="16" borderId="5" xfId="0" applyNumberFormat="1" applyFont="1" applyFill="1" applyBorder="1" applyAlignment="1" applyProtection="1">
      <alignment horizontal="right"/>
    </xf>
    <xf numFmtId="3" fontId="5" fillId="16" borderId="4" xfId="0" applyNumberFormat="1" applyFont="1" applyFill="1" applyBorder="1" applyAlignment="1" applyProtection="1">
      <alignment horizontal="right"/>
    </xf>
    <xf numFmtId="3" fontId="5" fillId="13" borderId="5" xfId="0" applyNumberFormat="1" applyFont="1" applyFill="1" applyBorder="1" applyAlignment="1" applyProtection="1">
      <alignment horizontal="right"/>
    </xf>
    <xf numFmtId="3" fontId="5" fillId="13" borderId="4" xfId="0" applyNumberFormat="1" applyFont="1" applyFill="1" applyBorder="1" applyAlignment="1" applyProtection="1">
      <alignment horizontal="right"/>
    </xf>
    <xf numFmtId="0" fontId="5" fillId="17" borderId="4" xfId="0" applyFont="1" applyFill="1" applyBorder="1" applyAlignment="1" applyProtection="1">
      <alignment horizontal="left" vertical="center"/>
    </xf>
    <xf numFmtId="3" fontId="5" fillId="17" borderId="5" xfId="0" applyNumberFormat="1" applyFont="1" applyFill="1" applyBorder="1" applyAlignment="1" applyProtection="1">
      <alignment horizontal="right"/>
    </xf>
    <xf numFmtId="0" fontId="5" fillId="14" borderId="4" xfId="0" applyFont="1" applyFill="1" applyBorder="1" applyAlignment="1" applyProtection="1">
      <alignment horizontal="left" vertical="center" wrapText="1"/>
    </xf>
    <xf numFmtId="3" fontId="5" fillId="14" borderId="5" xfId="0" applyNumberFormat="1" applyFont="1" applyFill="1" applyBorder="1" applyAlignment="1" applyProtection="1">
      <alignment horizontal="right"/>
    </xf>
    <xf numFmtId="0" fontId="5" fillId="18" borderId="4" xfId="0" applyFont="1" applyFill="1" applyBorder="1" applyAlignment="1" applyProtection="1">
      <alignment horizontal="left" vertical="center" wrapText="1"/>
    </xf>
    <xf numFmtId="3" fontId="5" fillId="18" borderId="4" xfId="0" applyNumberFormat="1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/>
    <xf numFmtId="3" fontId="7" fillId="0" borderId="4" xfId="0" applyNumberFormat="1" applyFont="1" applyBorder="1" applyAlignment="1" applyProtection="1"/>
    <xf numFmtId="0" fontId="5" fillId="19" borderId="4" xfId="0" applyFont="1" applyFill="1" applyBorder="1" applyAlignment="1" applyProtection="1">
      <alignment horizontal="left" vertical="center"/>
    </xf>
    <xf numFmtId="3" fontId="5" fillId="19" borderId="5" xfId="0" applyNumberFormat="1" applyFont="1" applyFill="1" applyBorder="1" applyAlignment="1" applyProtection="1">
      <alignment horizontal="right"/>
    </xf>
    <xf numFmtId="3" fontId="5" fillId="19" borderId="4" xfId="0" applyNumberFormat="1" applyFont="1" applyFill="1" applyBorder="1" applyAlignment="1" applyProtection="1">
      <alignment horizontal="right"/>
    </xf>
    <xf numFmtId="9" fontId="5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0" fontId="0" fillId="0" borderId="4" xfId="0" applyBorder="1" applyAlignment="1">
      <alignment horizontal="center"/>
    </xf>
    <xf numFmtId="0" fontId="13" fillId="0" borderId="4" xfId="0" applyFont="1" applyBorder="1"/>
    <xf numFmtId="0" fontId="0" fillId="0" borderId="6" xfId="0" applyFill="1" applyBorder="1" applyAlignment="1">
      <alignment horizontal="center"/>
    </xf>
    <xf numFmtId="0" fontId="13" fillId="12" borderId="4" xfId="0" applyFont="1" applyFill="1" applyBorder="1" applyAlignment="1">
      <alignment horizontal="center" wrapText="1"/>
    </xf>
    <xf numFmtId="0" fontId="0" fillId="12" borderId="4" xfId="0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9" fontId="0" fillId="0" borderId="4" xfId="0" applyNumberFormat="1" applyBorder="1"/>
    <xf numFmtId="9" fontId="13" fillId="0" borderId="4" xfId="0" applyNumberFormat="1" applyFont="1" applyBorder="1"/>
    <xf numFmtId="0" fontId="5" fillId="13" borderId="4" xfId="0" applyFont="1" applyFill="1" applyBorder="1" applyAlignment="1" applyProtection="1">
      <alignment horizontal="left" vertical="center"/>
    </xf>
    <xf numFmtId="0" fontId="5" fillId="10" borderId="4" xfId="0" applyFont="1" applyFill="1" applyBorder="1" applyAlignment="1" applyProtection="1">
      <alignment horizontal="left" vertical="center"/>
    </xf>
    <xf numFmtId="0" fontId="5" fillId="16" borderId="4" xfId="0" applyFont="1" applyFill="1" applyBorder="1" applyAlignment="1" applyProtection="1">
      <alignment horizontal="left" vertical="center"/>
    </xf>
    <xf numFmtId="0" fontId="5" fillId="18" borderId="4" xfId="0" applyFont="1" applyFill="1" applyBorder="1" applyAlignment="1" applyProtection="1">
      <alignment horizontal="left" vertical="center"/>
    </xf>
    <xf numFmtId="0" fontId="13" fillId="0" borderId="4" xfId="0" applyFont="1" applyBorder="1" applyAlignment="1">
      <alignment horizontal="left"/>
    </xf>
    <xf numFmtId="0" fontId="13" fillId="7" borderId="4" xfId="0" applyFont="1" applyFill="1" applyBorder="1"/>
    <xf numFmtId="0" fontId="0" fillId="7" borderId="4" xfId="0" applyFill="1" applyBorder="1"/>
    <xf numFmtId="0" fontId="0" fillId="8" borderId="0" xfId="0" applyFill="1"/>
    <xf numFmtId="0" fontId="13" fillId="8" borderId="2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wrapText="1"/>
    </xf>
    <xf numFmtId="9" fontId="0" fillId="11" borderId="4" xfId="0" applyNumberFormat="1" applyFill="1" applyBorder="1"/>
    <xf numFmtId="9" fontId="13" fillId="11" borderId="4" xfId="0" applyNumberFormat="1" applyFont="1" applyFill="1" applyBorder="1"/>
    <xf numFmtId="0" fontId="15" fillId="18" borderId="4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/>
    <xf numFmtId="4" fontId="0" fillId="0" borderId="0" xfId="0" applyNumberFormat="1" applyAlignment="1" applyProtection="1"/>
    <xf numFmtId="3" fontId="0" fillId="0" borderId="0" xfId="0" applyNumberFormat="1" applyAlignment="1" applyProtection="1"/>
    <xf numFmtId="10" fontId="0" fillId="0" borderId="4" xfId="0" applyNumberFormat="1" applyBorder="1"/>
    <xf numFmtId="10" fontId="0" fillId="0" borderId="0" xfId="0" applyNumberFormat="1"/>
    <xf numFmtId="0" fontId="2" fillId="0" borderId="0" xfId="1"/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Border="1" applyAlignment="1" applyProtection="1">
      <alignment vertical="center" wrapText="1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2" fillId="7" borderId="5" xfId="1" applyNumberFormat="1" applyFont="1" applyFill="1" applyBorder="1" applyAlignment="1" applyProtection="1">
      <alignment horizontal="center" vertical="center" wrapText="1"/>
    </xf>
    <xf numFmtId="0" fontId="22" fillId="20" borderId="4" xfId="1" applyNumberFormat="1" applyFont="1" applyFill="1" applyBorder="1" applyAlignment="1" applyProtection="1">
      <alignment horizontal="center" vertical="center" wrapText="1"/>
    </xf>
    <xf numFmtId="0" fontId="22" fillId="7" borderId="4" xfId="1" applyNumberFormat="1" applyFont="1" applyFill="1" applyBorder="1" applyAlignment="1" applyProtection="1">
      <alignment horizontal="center" vertical="center" wrapText="1"/>
    </xf>
    <xf numFmtId="0" fontId="22" fillId="8" borderId="5" xfId="1" applyNumberFormat="1" applyFont="1" applyFill="1" applyBorder="1" applyAlignment="1" applyProtection="1">
      <alignment horizontal="left" vertical="center" wrapText="1"/>
    </xf>
    <xf numFmtId="3" fontId="19" fillId="8" borderId="5" xfId="1" applyNumberFormat="1" applyFont="1" applyFill="1" applyBorder="1" applyAlignment="1">
      <alignment horizontal="right"/>
    </xf>
    <xf numFmtId="2" fontId="19" fillId="20" borderId="4" xfId="1" applyNumberFormat="1" applyFont="1" applyFill="1" applyBorder="1" applyAlignment="1">
      <alignment horizontal="right"/>
    </xf>
    <xf numFmtId="2" fontId="19" fillId="8" borderId="4" xfId="1" applyNumberFormat="1" applyFont="1" applyFill="1" applyBorder="1" applyAlignment="1">
      <alignment horizontal="right"/>
    </xf>
    <xf numFmtId="10" fontId="19" fillId="8" borderId="4" xfId="1" applyNumberFormat="1" applyFont="1" applyFill="1" applyBorder="1" applyAlignment="1">
      <alignment horizontal="right"/>
    </xf>
    <xf numFmtId="3" fontId="19" fillId="8" borderId="4" xfId="1" applyNumberFormat="1" applyFont="1" applyFill="1" applyBorder="1" applyAlignment="1">
      <alignment horizontal="right"/>
    </xf>
    <xf numFmtId="0" fontId="24" fillId="8" borderId="5" xfId="1" applyNumberFormat="1" applyFont="1" applyFill="1" applyBorder="1" applyAlignment="1" applyProtection="1">
      <alignment horizontal="left" vertical="center" wrapText="1"/>
    </xf>
    <xf numFmtId="3" fontId="19" fillId="8" borderId="4" xfId="1" applyNumberFormat="1" applyFont="1" applyFill="1" applyBorder="1" applyAlignment="1" applyProtection="1">
      <alignment horizontal="right" wrapText="1"/>
    </xf>
    <xf numFmtId="3" fontId="22" fillId="8" borderId="5" xfId="1" applyNumberFormat="1" applyFont="1" applyFill="1" applyBorder="1" applyAlignment="1">
      <alignment horizontal="right"/>
    </xf>
    <xf numFmtId="2" fontId="22" fillId="20" borderId="4" xfId="1" applyNumberFormat="1" applyFont="1" applyFill="1" applyBorder="1" applyAlignment="1">
      <alignment horizontal="right"/>
    </xf>
    <xf numFmtId="3" fontId="22" fillId="20" borderId="4" xfId="1" applyNumberFormat="1" applyFont="1" applyFill="1" applyBorder="1" applyAlignment="1" applyProtection="1">
      <alignment horizontal="right" wrapText="1"/>
    </xf>
    <xf numFmtId="0" fontId="22" fillId="20" borderId="2" xfId="1" applyNumberFormat="1" applyFont="1" applyFill="1" applyBorder="1" applyAlignment="1" applyProtection="1">
      <alignment horizontal="left" vertical="center" wrapText="1"/>
    </xf>
    <xf numFmtId="0" fontId="19" fillId="8" borderId="3" xfId="1" applyNumberFormat="1" applyFont="1" applyFill="1" applyBorder="1" applyAlignment="1" applyProtection="1">
      <alignment horizontal="left" vertical="center" wrapText="1"/>
    </xf>
    <xf numFmtId="0" fontId="19" fillId="8" borderId="5" xfId="1" applyNumberFormat="1" applyFont="1" applyFill="1" applyBorder="1" applyAlignment="1" applyProtection="1">
      <alignment horizontal="left" vertical="center" wrapText="1"/>
    </xf>
    <xf numFmtId="3" fontId="22" fillId="0" borderId="5" xfId="1" applyNumberFormat="1" applyFont="1" applyFill="1" applyBorder="1" applyAlignment="1">
      <alignment horizontal="right"/>
    </xf>
    <xf numFmtId="0" fontId="19" fillId="8" borderId="2" xfId="1" applyNumberFormat="1" applyFont="1" applyFill="1" applyBorder="1" applyAlignment="1" applyProtection="1">
      <alignment horizontal="left" vertical="center" wrapText="1"/>
    </xf>
    <xf numFmtId="0" fontId="19" fillId="8" borderId="2" xfId="1" applyNumberFormat="1" applyFont="1" applyFill="1" applyBorder="1" applyAlignment="1" applyProtection="1">
      <alignment horizontal="left" vertical="center" wrapText="1" indent="1"/>
    </xf>
    <xf numFmtId="0" fontId="19" fillId="8" borderId="3" xfId="1" applyNumberFormat="1" applyFont="1" applyFill="1" applyBorder="1" applyAlignment="1" applyProtection="1">
      <alignment horizontal="left" vertical="center" wrapText="1" indent="1"/>
    </xf>
    <xf numFmtId="0" fontId="19" fillId="8" borderId="5" xfId="1" applyNumberFormat="1" applyFont="1" applyFill="1" applyBorder="1" applyAlignment="1" applyProtection="1">
      <alignment horizontal="left" vertical="center" wrapText="1" indent="1"/>
    </xf>
    <xf numFmtId="0" fontId="22" fillId="8" borderId="5" xfId="1" applyNumberFormat="1" applyFont="1" applyFill="1" applyBorder="1" applyAlignment="1" applyProtection="1">
      <alignment horizontal="left" vertical="center" wrapText="1" indent="1"/>
    </xf>
    <xf numFmtId="0" fontId="22" fillId="20" borderId="2" xfId="1" applyNumberFormat="1" applyFont="1" applyFill="1" applyBorder="1" applyAlignment="1" applyProtection="1">
      <alignment horizontal="left" vertical="center" wrapText="1" indent="1"/>
    </xf>
    <xf numFmtId="0" fontId="22" fillId="8" borderId="3" xfId="1" applyNumberFormat="1" applyFont="1" applyFill="1" applyBorder="1" applyAlignment="1" applyProtection="1">
      <alignment horizontal="left" vertical="center" wrapText="1" indent="1"/>
    </xf>
    <xf numFmtId="0" fontId="16" fillId="0" borderId="0" xfId="1" applyFont="1"/>
    <xf numFmtId="0" fontId="22" fillId="8" borderId="2" xfId="1" applyNumberFormat="1" applyFont="1" applyFill="1" applyBorder="1" applyAlignment="1" applyProtection="1">
      <alignment horizontal="left" vertical="center" wrapText="1" indent="1"/>
    </xf>
    <xf numFmtId="2" fontId="22" fillId="8" borderId="4" xfId="1" applyNumberFormat="1" applyFont="1" applyFill="1" applyBorder="1" applyAlignment="1">
      <alignment horizontal="right"/>
    </xf>
    <xf numFmtId="3" fontId="22" fillId="8" borderId="4" xfId="1" applyNumberFormat="1" applyFont="1" applyFill="1" applyBorder="1" applyAlignment="1" applyProtection="1">
      <alignment horizontal="right" wrapText="1"/>
    </xf>
    <xf numFmtId="0" fontId="19" fillId="20" borderId="3" xfId="1" applyNumberFormat="1" applyFont="1" applyFill="1" applyBorder="1" applyAlignment="1" applyProtection="1">
      <alignment horizontal="left" vertical="center" wrapText="1" indent="1"/>
    </xf>
    <xf numFmtId="0" fontId="19" fillId="20" borderId="5" xfId="1" applyNumberFormat="1" applyFont="1" applyFill="1" applyBorder="1" applyAlignment="1" applyProtection="1">
      <alignment horizontal="left" vertical="center" wrapText="1" indent="1"/>
    </xf>
    <xf numFmtId="3" fontId="19" fillId="0" borderId="5" xfId="1" applyNumberFormat="1" applyFont="1" applyFill="1" applyBorder="1" applyAlignment="1">
      <alignment horizontal="right"/>
    </xf>
    <xf numFmtId="0" fontId="22" fillId="20" borderId="3" xfId="1" applyNumberFormat="1" applyFont="1" applyFill="1" applyBorder="1" applyAlignment="1" applyProtection="1">
      <alignment horizontal="left" vertical="center" wrapText="1" indent="1"/>
    </xf>
    <xf numFmtId="3" fontId="19" fillId="20" borderId="4" xfId="1" applyNumberFormat="1" applyFont="1" applyFill="1" applyBorder="1" applyAlignment="1" applyProtection="1">
      <alignment horizontal="right" wrapText="1"/>
    </xf>
    <xf numFmtId="0" fontId="2" fillId="0" borderId="0" xfId="1" applyFont="1"/>
    <xf numFmtId="0" fontId="22" fillId="20" borderId="5" xfId="1" applyNumberFormat="1" applyFont="1" applyFill="1" applyBorder="1" applyAlignment="1" applyProtection="1">
      <alignment horizontal="left" vertical="center" wrapText="1" indent="1"/>
    </xf>
    <xf numFmtId="0" fontId="22" fillId="20" borderId="5" xfId="1" applyNumberFormat="1" applyFont="1" applyFill="1" applyBorder="1" applyAlignment="1" applyProtection="1">
      <alignment horizontal="left" vertical="center" wrapText="1"/>
    </xf>
    <xf numFmtId="3" fontId="22" fillId="20" borderId="5" xfId="1" applyNumberFormat="1" applyFont="1" applyFill="1" applyBorder="1" applyAlignment="1">
      <alignment horizontal="right"/>
    </xf>
    <xf numFmtId="0" fontId="16" fillId="20" borderId="0" xfId="1" applyFont="1" applyFill="1"/>
    <xf numFmtId="0" fontId="2" fillId="20" borderId="0" xfId="1" applyFill="1"/>
    <xf numFmtId="0" fontId="1" fillId="0" borderId="0" xfId="1" applyFont="1"/>
    <xf numFmtId="0" fontId="3" fillId="0" borderId="0" xfId="0" applyFont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24" fillId="8" borderId="2" xfId="1" applyNumberFormat="1" applyFont="1" applyFill="1" applyBorder="1" applyAlignment="1" applyProtection="1">
      <alignment horizontal="left" vertical="center" wrapText="1"/>
    </xf>
    <xf numFmtId="0" fontId="24" fillId="8" borderId="3" xfId="1" applyNumberFormat="1" applyFont="1" applyFill="1" applyBorder="1" applyAlignment="1" applyProtection="1">
      <alignment horizontal="left" vertical="center" wrapText="1"/>
    </xf>
    <xf numFmtId="0" fontId="24" fillId="8" borderId="5" xfId="1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Alignment="1">
      <alignment wrapText="1"/>
    </xf>
    <xf numFmtId="0" fontId="22" fillId="7" borderId="2" xfId="1" applyNumberFormat="1" applyFont="1" applyFill="1" applyBorder="1" applyAlignment="1" applyProtection="1">
      <alignment horizontal="center" vertical="center" wrapText="1"/>
    </xf>
    <xf numFmtId="0" fontId="23" fillId="7" borderId="3" xfId="1" applyFont="1" applyFill="1" applyBorder="1" applyAlignment="1">
      <alignment horizontal="center" vertical="center" wrapText="1"/>
    </xf>
    <xf numFmtId="0" fontId="23" fillId="7" borderId="5" xfId="1" applyFont="1" applyFill="1" applyBorder="1" applyAlignment="1">
      <alignment horizontal="center" vertical="center" wrapText="1"/>
    </xf>
    <xf numFmtId="0" fontId="22" fillId="8" borderId="2" xfId="1" applyNumberFormat="1" applyFont="1" applyFill="1" applyBorder="1" applyAlignment="1" applyProtection="1">
      <alignment horizontal="left" vertical="center" wrapText="1"/>
    </xf>
    <xf numFmtId="0" fontId="22" fillId="8" borderId="3" xfId="1" applyNumberFormat="1" applyFont="1" applyFill="1" applyBorder="1" applyAlignment="1" applyProtection="1">
      <alignment horizontal="left" vertical="center" wrapText="1"/>
    </xf>
    <xf numFmtId="0" fontId="22" fillId="8" borderId="5" xfId="1" applyNumberFormat="1" applyFont="1" applyFill="1" applyBorder="1" applyAlignment="1" applyProtection="1">
      <alignment horizontal="left" vertical="center" wrapText="1"/>
    </xf>
    <xf numFmtId="0" fontId="22" fillId="20" borderId="2" xfId="1" applyNumberFormat="1" applyFont="1" applyFill="1" applyBorder="1" applyAlignment="1" applyProtection="1">
      <alignment horizontal="left" vertical="center" wrapText="1"/>
    </xf>
    <xf numFmtId="0" fontId="22" fillId="20" borderId="3" xfId="1" applyNumberFormat="1" applyFont="1" applyFill="1" applyBorder="1" applyAlignment="1" applyProtection="1">
      <alignment horizontal="left" vertical="center" wrapText="1"/>
    </xf>
    <xf numFmtId="0" fontId="22" fillId="20" borderId="5" xfId="1" applyNumberFormat="1" applyFont="1" applyFill="1" applyBorder="1" applyAlignment="1" applyProtection="1">
      <alignment horizontal="left" vertical="center" wrapText="1"/>
    </xf>
    <xf numFmtId="0" fontId="19" fillId="8" borderId="2" xfId="1" applyNumberFormat="1" applyFont="1" applyFill="1" applyBorder="1" applyAlignment="1" applyProtection="1">
      <alignment horizontal="left" vertical="center" wrapText="1" indent="1"/>
    </xf>
    <xf numFmtId="0" fontId="19" fillId="8" borderId="3" xfId="1" applyNumberFormat="1" applyFont="1" applyFill="1" applyBorder="1" applyAlignment="1" applyProtection="1">
      <alignment horizontal="left" vertical="center" wrapText="1" indent="1"/>
    </xf>
    <xf numFmtId="0" fontId="19" fillId="8" borderId="5" xfId="1" applyNumberFormat="1" applyFont="1" applyFill="1" applyBorder="1" applyAlignment="1" applyProtection="1">
      <alignment horizontal="left" vertical="center" wrapText="1" indent="1"/>
    </xf>
    <xf numFmtId="0" fontId="19" fillId="20" borderId="2" xfId="1" applyNumberFormat="1" applyFont="1" applyFill="1" applyBorder="1" applyAlignment="1" applyProtection="1">
      <alignment horizontal="left" vertical="center" wrapText="1" indent="1"/>
    </xf>
    <xf numFmtId="0" fontId="19" fillId="20" borderId="3" xfId="1" applyNumberFormat="1" applyFont="1" applyFill="1" applyBorder="1" applyAlignment="1" applyProtection="1">
      <alignment horizontal="left" vertical="center" wrapText="1" indent="1"/>
    </xf>
    <xf numFmtId="0" fontId="19" fillId="20" borderId="5" xfId="1" applyNumberFormat="1" applyFont="1" applyFill="1" applyBorder="1" applyAlignment="1" applyProtection="1">
      <alignment horizontal="left" vertical="center" wrapText="1" indent="1"/>
    </xf>
    <xf numFmtId="0" fontId="19" fillId="8" borderId="2" xfId="1" applyNumberFormat="1" applyFont="1" applyFill="1" applyBorder="1" applyAlignment="1" applyProtection="1">
      <alignment horizontal="left" vertical="center" wrapText="1"/>
    </xf>
    <xf numFmtId="0" fontId="19" fillId="8" borderId="3" xfId="1" applyNumberFormat="1" applyFont="1" applyFill="1" applyBorder="1" applyAlignment="1" applyProtection="1">
      <alignment horizontal="left" vertical="center" wrapText="1"/>
    </xf>
    <xf numFmtId="0" fontId="19" fillId="8" borderId="5" xfId="1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729FCF"/>
      <rgbColor rgb="FF993366"/>
      <rgbColor rgb="FFE7E6E6"/>
      <rgbColor rgb="FFDEEAF6"/>
      <rgbColor rgb="FF660066"/>
      <rgbColor rgb="FFED7D31"/>
      <rgbColor rgb="FF2A6099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7CAAC"/>
      <rgbColor rgb="FF3366FF"/>
      <rgbColor rgb="FF33CCCC"/>
      <rgbColor rgb="FF99CC00"/>
      <rgbColor rgb="FFFFCC00"/>
      <rgbColor rgb="FFFF8000"/>
      <rgbColor rgb="FFEA75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opLeftCell="A19" zoomScale="95" zoomScaleNormal="95" workbookViewId="0">
      <selection activeCell="A44" sqref="A44"/>
    </sheetView>
  </sheetViews>
  <sheetFormatPr defaultColWidth="14.453125" defaultRowHeight="14.5" x14ac:dyDescent="0.35"/>
  <cols>
    <col min="1" max="4" width="8.7265625" style="1" customWidth="1"/>
    <col min="5" max="5" width="16.81640625" style="1" customWidth="1"/>
    <col min="6" max="8" width="24.7265625" style="1" customWidth="1"/>
    <col min="9" max="24" width="8.7265625" style="1" customWidth="1"/>
  </cols>
  <sheetData>
    <row r="1" spans="1:24" ht="42" customHeight="1" x14ac:dyDescent="0.35">
      <c r="A1" s="166" t="s">
        <v>124</v>
      </c>
      <c r="B1" s="166"/>
      <c r="C1" s="166"/>
      <c r="D1" s="166"/>
      <c r="E1" s="166"/>
      <c r="F1" s="166"/>
      <c r="G1" s="166"/>
      <c r="H1" s="166"/>
    </row>
    <row r="2" spans="1:24" ht="18" customHeight="1" x14ac:dyDescent="0.35">
      <c r="A2" s="2"/>
      <c r="B2" s="2"/>
      <c r="C2" s="2"/>
      <c r="D2" s="2"/>
      <c r="E2" s="2"/>
      <c r="F2" s="2"/>
      <c r="G2" s="2"/>
      <c r="H2" s="2"/>
    </row>
    <row r="3" spans="1:24" ht="15" customHeight="1" x14ac:dyDescent="0.35">
      <c r="A3" s="166" t="s">
        <v>0</v>
      </c>
      <c r="B3" s="166"/>
      <c r="C3" s="166"/>
      <c r="D3" s="166"/>
      <c r="E3" s="166"/>
      <c r="F3" s="166"/>
      <c r="G3" s="166"/>
      <c r="H3" s="166"/>
    </row>
    <row r="4" spans="1:24" ht="18" x14ac:dyDescent="0.35">
      <c r="A4" s="2"/>
      <c r="B4" s="2"/>
      <c r="C4" s="2"/>
      <c r="D4" s="2"/>
      <c r="E4" s="2"/>
      <c r="F4" s="2"/>
      <c r="G4" s="2"/>
      <c r="H4" s="2"/>
    </row>
    <row r="5" spans="1:24" ht="18" customHeight="1" x14ac:dyDescent="0.35">
      <c r="A5" s="166" t="s">
        <v>1</v>
      </c>
      <c r="B5" s="166"/>
      <c r="C5" s="166"/>
      <c r="D5" s="166"/>
      <c r="E5" s="166"/>
      <c r="F5" s="166"/>
      <c r="G5" s="166"/>
      <c r="H5" s="166"/>
    </row>
    <row r="6" spans="1:24" ht="18" x14ac:dyDescent="0.4">
      <c r="A6" s="4"/>
      <c r="B6" s="5"/>
      <c r="C6" s="5"/>
      <c r="D6" s="5"/>
      <c r="E6" s="6"/>
      <c r="F6" s="7"/>
      <c r="G6" s="7"/>
      <c r="H6" s="7"/>
    </row>
    <row r="7" spans="1:24" x14ac:dyDescent="0.35">
      <c r="A7" s="8"/>
      <c r="B7" s="9"/>
      <c r="C7" s="9"/>
      <c r="D7" s="10"/>
      <c r="E7" s="11"/>
      <c r="F7" s="12" t="s">
        <v>105</v>
      </c>
      <c r="G7" s="12" t="s">
        <v>125</v>
      </c>
      <c r="H7" s="12" t="s">
        <v>126</v>
      </c>
    </row>
    <row r="8" spans="1:24" x14ac:dyDescent="0.35">
      <c r="A8" s="8"/>
      <c r="B8" s="9"/>
      <c r="C8" s="9"/>
      <c r="D8" s="10"/>
      <c r="E8" s="11"/>
      <c r="F8" s="12">
        <v>1</v>
      </c>
      <c r="G8" s="12">
        <v>2</v>
      </c>
      <c r="H8" s="12">
        <v>3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ht="15" customHeight="1" x14ac:dyDescent="0.35">
      <c r="A9" s="167" t="s">
        <v>2</v>
      </c>
      <c r="B9" s="167"/>
      <c r="C9" s="167"/>
      <c r="D9" s="167"/>
      <c r="E9" s="167"/>
      <c r="F9" s="13">
        <v>845650</v>
      </c>
      <c r="G9" s="13">
        <v>1007711</v>
      </c>
      <c r="H9" s="13">
        <v>984141</v>
      </c>
    </row>
    <row r="10" spans="1:24" ht="15" customHeight="1" x14ac:dyDescent="0.35">
      <c r="A10" s="168" t="s">
        <v>3</v>
      </c>
      <c r="B10" s="168"/>
      <c r="C10" s="168"/>
      <c r="D10" s="168"/>
      <c r="E10" s="168"/>
      <c r="F10" s="14">
        <v>845649.66</v>
      </c>
      <c r="G10" s="14">
        <v>1007711</v>
      </c>
      <c r="H10" s="14">
        <v>984140.95</v>
      </c>
    </row>
    <row r="11" spans="1:24" x14ac:dyDescent="0.35">
      <c r="A11" s="169" t="s">
        <v>4</v>
      </c>
      <c r="B11" s="169"/>
      <c r="C11" s="169"/>
      <c r="D11" s="169"/>
      <c r="E11" s="169"/>
      <c r="F11" s="14">
        <v>0</v>
      </c>
      <c r="G11" s="14">
        <v>0</v>
      </c>
      <c r="H11" s="14">
        <v>0</v>
      </c>
    </row>
    <row r="12" spans="1:24" x14ac:dyDescent="0.35">
      <c r="A12" s="15" t="s">
        <v>5</v>
      </c>
      <c r="B12" s="16"/>
      <c r="C12" s="16"/>
      <c r="D12" s="16"/>
      <c r="E12" s="16"/>
      <c r="F12" s="13">
        <f>SUM(F13:F14)</f>
        <v>854853.37</v>
      </c>
      <c r="G12" s="13">
        <f>SUM(G13,G14)</f>
        <v>1007711</v>
      </c>
      <c r="H12" s="13">
        <v>988967</v>
      </c>
    </row>
    <row r="13" spans="1:24" ht="15" customHeight="1" x14ac:dyDescent="0.35">
      <c r="A13" s="168" t="s">
        <v>6</v>
      </c>
      <c r="B13" s="168"/>
      <c r="C13" s="168"/>
      <c r="D13" s="168"/>
      <c r="E13" s="168"/>
      <c r="F13" s="14">
        <v>852557</v>
      </c>
      <c r="G13" s="14">
        <v>1000086</v>
      </c>
      <c r="H13" s="14">
        <v>980823.01</v>
      </c>
    </row>
    <row r="14" spans="1:24" x14ac:dyDescent="0.35">
      <c r="A14" s="169" t="s">
        <v>7</v>
      </c>
      <c r="B14" s="169"/>
      <c r="C14" s="169"/>
      <c r="D14" s="169"/>
      <c r="E14" s="169"/>
      <c r="F14" s="14">
        <v>2296.37</v>
      </c>
      <c r="G14" s="14">
        <v>7625</v>
      </c>
      <c r="H14" s="14">
        <v>8144.49</v>
      </c>
    </row>
    <row r="15" spans="1:24" ht="15" customHeight="1" x14ac:dyDescent="0.35">
      <c r="A15" s="167" t="s">
        <v>8</v>
      </c>
      <c r="B15" s="167"/>
      <c r="C15" s="167"/>
      <c r="D15" s="167"/>
      <c r="E15" s="167"/>
      <c r="F15" s="13">
        <f>F9-F12</f>
        <v>-9203.3699999999953</v>
      </c>
      <c r="G15" s="13">
        <f t="shared" ref="G15:H15" si="0">G9-G12</f>
        <v>0</v>
      </c>
      <c r="H15" s="13">
        <f t="shared" si="0"/>
        <v>-4826</v>
      </c>
    </row>
    <row r="16" spans="1:24" ht="18" x14ac:dyDescent="0.35">
      <c r="A16" s="2"/>
      <c r="B16" s="17"/>
      <c r="C16" s="17"/>
      <c r="D16" s="17"/>
      <c r="E16" s="17"/>
      <c r="F16" s="17"/>
      <c r="G16" s="17"/>
      <c r="H16" s="18"/>
    </row>
    <row r="17" spans="1:8" ht="18" customHeight="1" x14ac:dyDescent="0.35">
      <c r="A17" s="166" t="s">
        <v>9</v>
      </c>
      <c r="B17" s="166"/>
      <c r="C17" s="166"/>
      <c r="D17" s="166"/>
      <c r="E17" s="166"/>
      <c r="F17" s="166"/>
      <c r="G17" s="166"/>
      <c r="H17" s="166"/>
    </row>
    <row r="18" spans="1:8" ht="18" x14ac:dyDescent="0.35">
      <c r="A18" s="2"/>
      <c r="B18" s="17"/>
      <c r="C18" s="17"/>
      <c r="D18" s="17"/>
      <c r="E18" s="17"/>
      <c r="F18" s="17"/>
      <c r="G18" s="17"/>
      <c r="H18" s="18"/>
    </row>
    <row r="19" spans="1:8" x14ac:dyDescent="0.35">
      <c r="A19" s="8"/>
      <c r="B19" s="9"/>
      <c r="C19" s="9"/>
      <c r="D19" s="10"/>
      <c r="E19" s="11"/>
      <c r="F19" s="12" t="s">
        <v>83</v>
      </c>
      <c r="G19" s="12" t="s">
        <v>125</v>
      </c>
      <c r="H19" s="12" t="s">
        <v>127</v>
      </c>
    </row>
    <row r="20" spans="1:8" ht="15.75" customHeight="1" x14ac:dyDescent="0.35">
      <c r="A20" s="170" t="s">
        <v>10</v>
      </c>
      <c r="B20" s="170"/>
      <c r="C20" s="170"/>
      <c r="D20" s="170"/>
      <c r="E20" s="170"/>
      <c r="F20" s="14"/>
      <c r="G20" s="14"/>
      <c r="H20" s="14"/>
    </row>
    <row r="21" spans="1:8" ht="15" customHeight="1" x14ac:dyDescent="0.35">
      <c r="A21" s="168" t="s">
        <v>11</v>
      </c>
      <c r="B21" s="168"/>
      <c r="C21" s="168"/>
      <c r="D21" s="168"/>
      <c r="E21" s="168"/>
      <c r="F21" s="14"/>
      <c r="G21" s="14"/>
      <c r="H21" s="14"/>
    </row>
    <row r="22" spans="1:8" ht="15.75" customHeight="1" x14ac:dyDescent="0.35">
      <c r="A22" s="167" t="s">
        <v>12</v>
      </c>
      <c r="B22" s="167"/>
      <c r="C22" s="167"/>
      <c r="D22" s="167"/>
      <c r="E22" s="167"/>
      <c r="F22" s="13">
        <v>0</v>
      </c>
      <c r="G22" s="13">
        <v>0</v>
      </c>
      <c r="H22" s="13">
        <v>0</v>
      </c>
    </row>
    <row r="23" spans="1:8" ht="15.75" customHeight="1" x14ac:dyDescent="0.35">
      <c r="A23" s="2"/>
      <c r="B23" s="17"/>
      <c r="C23" s="17"/>
      <c r="D23" s="17"/>
      <c r="E23" s="17"/>
      <c r="F23" s="17"/>
      <c r="G23" s="17"/>
      <c r="H23" s="18"/>
    </row>
    <row r="24" spans="1:8" ht="18" customHeight="1" x14ac:dyDescent="0.35">
      <c r="A24" s="166" t="s">
        <v>13</v>
      </c>
      <c r="B24" s="166"/>
      <c r="C24" s="166"/>
      <c r="D24" s="166"/>
      <c r="E24" s="166"/>
      <c r="F24" s="166"/>
      <c r="G24" s="166"/>
      <c r="H24" s="166"/>
    </row>
    <row r="25" spans="1:8" ht="15.75" customHeight="1" x14ac:dyDescent="0.35">
      <c r="A25" s="2"/>
      <c r="B25" s="17"/>
      <c r="C25" s="17"/>
      <c r="D25" s="17"/>
      <c r="E25" s="17"/>
      <c r="F25" s="17"/>
      <c r="G25" s="17"/>
      <c r="H25" s="18"/>
    </row>
    <row r="26" spans="1:8" ht="20.25" customHeight="1" x14ac:dyDescent="0.35">
      <c r="A26" s="8"/>
      <c r="B26" s="9"/>
      <c r="C26" s="9"/>
      <c r="D26" s="10"/>
      <c r="E26" s="11"/>
      <c r="F26" s="12" t="s">
        <v>83</v>
      </c>
      <c r="G26" s="12" t="s">
        <v>125</v>
      </c>
      <c r="H26" s="12" t="s">
        <v>126</v>
      </c>
    </row>
    <row r="27" spans="1:8" ht="22.5" customHeight="1" x14ac:dyDescent="0.35">
      <c r="A27" s="171" t="s">
        <v>14</v>
      </c>
      <c r="B27" s="171"/>
      <c r="C27" s="171"/>
      <c r="D27" s="171"/>
      <c r="E27" s="171"/>
      <c r="F27" s="19">
        <v>9747</v>
      </c>
      <c r="G27" s="19"/>
      <c r="H27" s="19">
        <v>1046</v>
      </c>
    </row>
    <row r="28" spans="1:8" ht="30" customHeight="1" x14ac:dyDescent="0.35">
      <c r="A28" s="172" t="s">
        <v>15</v>
      </c>
      <c r="B28" s="172"/>
      <c r="C28" s="172"/>
      <c r="D28" s="172"/>
      <c r="E28" s="172"/>
      <c r="F28" s="20">
        <v>9203</v>
      </c>
      <c r="G28" s="20">
        <v>0</v>
      </c>
      <c r="H28" s="20">
        <v>3780</v>
      </c>
    </row>
    <row r="29" spans="1:8" ht="15.75" customHeight="1" x14ac:dyDescent="0.35"/>
    <row r="30" spans="1:8" ht="15.75" customHeight="1" x14ac:dyDescent="0.35"/>
    <row r="31" spans="1:8" ht="15.75" customHeight="1" x14ac:dyDescent="0.35">
      <c r="A31" s="168" t="s">
        <v>16</v>
      </c>
      <c r="B31" s="168"/>
      <c r="C31" s="168"/>
      <c r="D31" s="168"/>
      <c r="E31" s="168"/>
      <c r="F31" s="14">
        <v>0</v>
      </c>
      <c r="G31" s="14">
        <v>0</v>
      </c>
      <c r="H31" s="14">
        <v>0</v>
      </c>
    </row>
    <row r="32" spans="1:8" ht="11.25" customHeight="1" x14ac:dyDescent="0.35">
      <c r="A32" s="21"/>
      <c r="B32" s="22"/>
      <c r="C32" s="22"/>
      <c r="D32" s="22"/>
      <c r="E32" s="22"/>
      <c r="F32" s="23"/>
      <c r="G32" s="23"/>
      <c r="H32" s="23"/>
    </row>
    <row r="33" spans="1:8" ht="29.25" customHeight="1" x14ac:dyDescent="0.35">
      <c r="A33" s="173" t="s">
        <v>17</v>
      </c>
      <c r="B33" s="173"/>
      <c r="C33" s="173"/>
      <c r="D33" s="173"/>
      <c r="E33" s="173"/>
      <c r="F33" s="173"/>
      <c r="G33" s="173"/>
      <c r="H33" s="173"/>
    </row>
    <row r="34" spans="1:8" ht="8.25" customHeight="1" x14ac:dyDescent="0.35"/>
    <row r="35" spans="1:8" ht="15.75" customHeight="1" x14ac:dyDescent="0.35">
      <c r="A35" s="173" t="s">
        <v>18</v>
      </c>
      <c r="B35" s="173"/>
      <c r="C35" s="173"/>
      <c r="D35" s="173"/>
      <c r="E35" s="173"/>
      <c r="F35" s="173"/>
      <c r="G35" s="173"/>
      <c r="H35" s="173"/>
    </row>
    <row r="36" spans="1:8" ht="8.25" customHeight="1" x14ac:dyDescent="0.35"/>
    <row r="37" spans="1:8" ht="29.25" customHeight="1" x14ac:dyDescent="0.35">
      <c r="A37" s="173" t="s">
        <v>19</v>
      </c>
      <c r="B37" s="173"/>
      <c r="C37" s="173"/>
      <c r="D37" s="173"/>
      <c r="E37" s="173"/>
      <c r="F37" s="173"/>
      <c r="G37" s="173"/>
      <c r="H37" s="173"/>
    </row>
    <row r="38" spans="1:8" ht="15.75" customHeight="1" x14ac:dyDescent="0.35"/>
    <row r="39" spans="1:8" ht="15.75" customHeight="1" x14ac:dyDescent="0.35"/>
    <row r="40" spans="1:8" ht="15.75" customHeight="1" x14ac:dyDescent="0.35">
      <c r="D40" s="1" t="s">
        <v>253</v>
      </c>
      <c r="G40" s="1" t="s">
        <v>254</v>
      </c>
    </row>
    <row r="41" spans="1:8" ht="15.75" customHeight="1" x14ac:dyDescent="0.35"/>
    <row r="42" spans="1:8" ht="15.75" customHeight="1" x14ac:dyDescent="0.35">
      <c r="D42" s="1" t="s">
        <v>255</v>
      </c>
      <c r="G42" s="1" t="s">
        <v>256</v>
      </c>
    </row>
    <row r="43" spans="1:8" ht="15.75" customHeight="1" x14ac:dyDescent="0.35"/>
    <row r="44" spans="1:8" ht="15.75" customHeight="1" x14ac:dyDescent="0.35"/>
    <row r="45" spans="1:8" ht="15.75" customHeight="1" x14ac:dyDescent="0.35"/>
    <row r="46" spans="1:8" ht="15.75" customHeight="1" x14ac:dyDescent="0.35"/>
    <row r="47" spans="1:8" ht="15.75" customHeight="1" x14ac:dyDescent="0.35"/>
    <row r="48" spans="1: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20">
    <mergeCell ref="A28:E28"/>
    <mergeCell ref="A31:E31"/>
    <mergeCell ref="A33:H33"/>
    <mergeCell ref="A35:H35"/>
    <mergeCell ref="A37:H37"/>
    <mergeCell ref="A20:E20"/>
    <mergeCell ref="A21:E21"/>
    <mergeCell ref="A22:E22"/>
    <mergeCell ref="A24:H24"/>
    <mergeCell ref="A27:E27"/>
    <mergeCell ref="A11:E11"/>
    <mergeCell ref="A13:E13"/>
    <mergeCell ref="A14:E14"/>
    <mergeCell ref="A15:E15"/>
    <mergeCell ref="A17:H17"/>
    <mergeCell ref="A1:H1"/>
    <mergeCell ref="A3:H3"/>
    <mergeCell ref="A5:H5"/>
    <mergeCell ref="A9:E9"/>
    <mergeCell ref="A10:E10"/>
  </mergeCells>
  <pageMargins left="0.7" right="0.7" top="0.75" bottom="0.75" header="0.511811023622047" footer="0.511811023622047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5"/>
  <sheetViews>
    <sheetView topLeftCell="A13" zoomScale="95" zoomScaleNormal="95" workbookViewId="0">
      <selection activeCell="G79" sqref="G79"/>
    </sheetView>
  </sheetViews>
  <sheetFormatPr defaultColWidth="14.453125" defaultRowHeight="14.5" x14ac:dyDescent="0.35"/>
  <cols>
    <col min="1" max="1" width="8.453125" style="1" customWidth="1"/>
    <col min="2" max="2" width="46.453125" style="1" customWidth="1"/>
    <col min="3" max="3" width="16" style="1" customWidth="1"/>
    <col min="4" max="4" width="18.453125" style="1" customWidth="1"/>
    <col min="5" max="5" width="14" style="1" customWidth="1"/>
    <col min="6" max="6" width="8" style="1" customWidth="1"/>
    <col min="7" max="7" width="7.54296875" style="1" customWidth="1"/>
    <col min="8" max="24" width="8.7265625" style="1" customWidth="1"/>
  </cols>
  <sheetData>
    <row r="1" spans="1:24" ht="15" customHeight="1" x14ac:dyDescent="0.35">
      <c r="A1" s="166" t="s">
        <v>93</v>
      </c>
      <c r="B1" s="166"/>
      <c r="C1" s="166"/>
      <c r="D1" s="166"/>
      <c r="E1" s="166"/>
      <c r="F1" s="166"/>
      <c r="G1" s="166"/>
    </row>
    <row r="2" spans="1:24" ht="15.5" x14ac:dyDescent="0.35">
      <c r="A2" s="174" t="s">
        <v>94</v>
      </c>
      <c r="B2" s="174"/>
      <c r="C2" s="174"/>
      <c r="D2" s="174"/>
      <c r="E2" s="174"/>
      <c r="F2" s="174"/>
      <c r="G2" s="174"/>
    </row>
    <row r="3" spans="1:24" ht="18" x14ac:dyDescent="0.35">
      <c r="A3" s="2"/>
      <c r="B3" s="2"/>
      <c r="C3" s="2"/>
      <c r="D3" s="2"/>
      <c r="E3" s="2"/>
      <c r="F3" s="3"/>
      <c r="G3" s="65" t="s">
        <v>130</v>
      </c>
    </row>
    <row r="4" spans="1:24" ht="39" x14ac:dyDescent="0.35">
      <c r="A4" s="25" t="s">
        <v>90</v>
      </c>
      <c r="B4" s="25" t="s">
        <v>20</v>
      </c>
      <c r="C4" s="25" t="s">
        <v>105</v>
      </c>
      <c r="D4" s="24" t="s">
        <v>135</v>
      </c>
      <c r="E4" s="24" t="s">
        <v>126</v>
      </c>
      <c r="F4" s="24" t="s">
        <v>119</v>
      </c>
      <c r="G4" s="24" t="s">
        <v>118</v>
      </c>
    </row>
    <row r="5" spans="1:24" x14ac:dyDescent="0.35">
      <c r="A5" s="25">
        <v>1</v>
      </c>
      <c r="B5" s="25">
        <v>2</v>
      </c>
      <c r="C5" s="25">
        <v>3</v>
      </c>
      <c r="D5" s="24">
        <v>4</v>
      </c>
      <c r="E5" s="24">
        <v>5</v>
      </c>
      <c r="F5" s="24">
        <v>6</v>
      </c>
      <c r="G5" s="24">
        <v>7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15.75" customHeight="1" x14ac:dyDescent="0.35">
      <c r="A6" s="26">
        <v>6</v>
      </c>
      <c r="B6" s="26" t="s">
        <v>21</v>
      </c>
      <c r="C6" s="37">
        <f>SUM(C7,C15,C18,C21,C26)</f>
        <v>845650</v>
      </c>
      <c r="D6" s="37">
        <f>SUM(D7,D15,D18,D21,D26)</f>
        <v>1007711</v>
      </c>
      <c r="E6" s="37">
        <f t="shared" ref="E6" si="0">SUM(E7,E15,E18,E21,E26)</f>
        <v>984141.21</v>
      </c>
      <c r="F6" s="66">
        <f>E6/C6</f>
        <v>1.1637689469638739</v>
      </c>
      <c r="G6" s="66">
        <f>E6/D6</f>
        <v>0.97661056592614348</v>
      </c>
    </row>
    <row r="7" spans="1:24" ht="25" x14ac:dyDescent="0.35">
      <c r="A7" s="27">
        <v>63</v>
      </c>
      <c r="B7" s="27" t="s">
        <v>22</v>
      </c>
      <c r="C7" s="36">
        <f>SUM(C8,C10,C13)</f>
        <v>772231</v>
      </c>
      <c r="D7" s="36">
        <v>940284</v>
      </c>
      <c r="E7" s="36">
        <f t="shared" ref="E7" si="1">SUM(E8,E10,E13)</f>
        <v>917933</v>
      </c>
      <c r="F7" s="66">
        <f t="shared" ref="F7:F30" si="2">E7/C7</f>
        <v>1.1886767042504121</v>
      </c>
      <c r="G7" s="66">
        <f t="shared" ref="G7:G30" si="3">E7/D7</f>
        <v>0.97622952214437342</v>
      </c>
    </row>
    <row r="8" spans="1:24" x14ac:dyDescent="0.35">
      <c r="A8" s="52">
        <v>634</v>
      </c>
      <c r="B8" s="101" t="s">
        <v>77</v>
      </c>
      <c r="C8" s="73">
        <v>0</v>
      </c>
      <c r="D8" s="74">
        <v>0</v>
      </c>
      <c r="E8" s="74">
        <v>0</v>
      </c>
      <c r="F8" s="66"/>
      <c r="G8" s="6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x14ac:dyDescent="0.35">
      <c r="A9" s="33">
        <v>6341</v>
      </c>
      <c r="B9" s="102" t="s">
        <v>78</v>
      </c>
      <c r="C9" s="55">
        <v>0</v>
      </c>
      <c r="D9" s="56">
        <v>0</v>
      </c>
      <c r="E9" s="56">
        <v>0</v>
      </c>
      <c r="F9" s="66"/>
      <c r="G9" s="66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35">
      <c r="A10" s="52">
        <v>636</v>
      </c>
      <c r="B10" s="101" t="s">
        <v>79</v>
      </c>
      <c r="C10" s="73">
        <f>SUM(C11:C12)</f>
        <v>763098</v>
      </c>
      <c r="D10" s="73"/>
      <c r="E10" s="73">
        <f t="shared" ref="E10" si="4">SUM(E11:E12)</f>
        <v>908724</v>
      </c>
      <c r="F10" s="66">
        <f t="shared" si="2"/>
        <v>1.1908352531391775</v>
      </c>
      <c r="G10" s="6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35">
      <c r="A11" s="33">
        <v>6361</v>
      </c>
      <c r="B11" s="33" t="s">
        <v>80</v>
      </c>
      <c r="C11" s="30">
        <v>761373</v>
      </c>
      <c r="D11" s="31"/>
      <c r="E11" s="31">
        <v>907323</v>
      </c>
      <c r="F11" s="66">
        <f t="shared" si="2"/>
        <v>1.1916931648482412</v>
      </c>
      <c r="G11" s="66"/>
    </row>
    <row r="12" spans="1:24" x14ac:dyDescent="0.35">
      <c r="A12" s="33">
        <v>6362</v>
      </c>
      <c r="B12" s="33" t="s">
        <v>81</v>
      </c>
      <c r="C12" s="30">
        <v>1725</v>
      </c>
      <c r="D12" s="31"/>
      <c r="E12" s="31">
        <v>1401</v>
      </c>
      <c r="F12" s="66">
        <f t="shared" si="2"/>
        <v>0.8121739130434783</v>
      </c>
      <c r="G12" s="66"/>
    </row>
    <row r="13" spans="1:24" x14ac:dyDescent="0.35">
      <c r="A13" s="75">
        <v>638</v>
      </c>
      <c r="B13" s="75" t="s">
        <v>82</v>
      </c>
      <c r="C13" s="76">
        <f>C14</f>
        <v>9133</v>
      </c>
      <c r="D13" s="76"/>
      <c r="E13" s="76">
        <f t="shared" ref="E13" si="5">E14</f>
        <v>9209</v>
      </c>
      <c r="F13" s="66">
        <f t="shared" si="2"/>
        <v>1.0083214715865543</v>
      </c>
      <c r="G13" s="66"/>
    </row>
    <row r="14" spans="1:24" ht="15.75" customHeight="1" x14ac:dyDescent="0.35">
      <c r="A14" s="33">
        <v>6381</v>
      </c>
      <c r="B14" s="33" t="s">
        <v>23</v>
      </c>
      <c r="C14" s="30">
        <v>9133</v>
      </c>
      <c r="D14" s="31"/>
      <c r="E14" s="31">
        <v>9209</v>
      </c>
      <c r="F14" s="66">
        <f t="shared" si="2"/>
        <v>1.0083214715865543</v>
      </c>
      <c r="G14" s="66"/>
    </row>
    <row r="15" spans="1:24" ht="15.75" customHeight="1" x14ac:dyDescent="0.35">
      <c r="A15" s="85">
        <v>64</v>
      </c>
      <c r="B15" s="85" t="s">
        <v>87</v>
      </c>
      <c r="C15" s="86">
        <v>2</v>
      </c>
      <c r="D15" s="87">
        <v>0</v>
      </c>
      <c r="E15" s="87">
        <v>6</v>
      </c>
      <c r="F15" s="66">
        <f t="shared" si="2"/>
        <v>3</v>
      </c>
      <c r="G15" s="66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5.75" customHeight="1" x14ac:dyDescent="0.35">
      <c r="A16" s="52">
        <v>641</v>
      </c>
      <c r="B16" s="52" t="s">
        <v>88</v>
      </c>
      <c r="C16" s="53">
        <v>0</v>
      </c>
      <c r="D16" s="54">
        <v>0</v>
      </c>
      <c r="E16" s="54">
        <v>6</v>
      </c>
      <c r="F16" s="66"/>
      <c r="G16" s="66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5.75" customHeight="1" x14ac:dyDescent="0.35">
      <c r="A17" s="33">
        <v>6413</v>
      </c>
      <c r="B17" s="33" t="s">
        <v>89</v>
      </c>
      <c r="C17" s="30">
        <v>0.12</v>
      </c>
      <c r="D17" s="31">
        <v>0</v>
      </c>
      <c r="E17" s="31">
        <v>6.31</v>
      </c>
      <c r="F17" s="66">
        <f t="shared" si="2"/>
        <v>52.583333333333329</v>
      </c>
      <c r="G17" s="66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5.75" customHeight="1" x14ac:dyDescent="0.35">
      <c r="A18" s="35">
        <v>65</v>
      </c>
      <c r="B18" s="35" t="s">
        <v>24</v>
      </c>
      <c r="C18" s="36">
        <f>C19</f>
        <v>26448</v>
      </c>
      <c r="D18" s="36">
        <v>10500</v>
      </c>
      <c r="E18" s="36">
        <f t="shared" ref="E18" si="6">E19</f>
        <v>11079</v>
      </c>
      <c r="F18" s="66">
        <f t="shared" si="2"/>
        <v>0.41889745916515425</v>
      </c>
      <c r="G18" s="66">
        <f t="shared" si="3"/>
        <v>1.0551428571428572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5.75" customHeight="1" x14ac:dyDescent="0.35">
      <c r="A19" s="52">
        <v>652</v>
      </c>
      <c r="B19" s="101" t="s">
        <v>24</v>
      </c>
      <c r="C19" s="73">
        <v>26448</v>
      </c>
      <c r="D19" s="74"/>
      <c r="E19" s="74">
        <v>11079</v>
      </c>
      <c r="F19" s="66">
        <f t="shared" si="2"/>
        <v>0.41889745916515425</v>
      </c>
      <c r="G19" s="66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5.75" customHeight="1" x14ac:dyDescent="0.35">
      <c r="A20" s="33">
        <v>6526</v>
      </c>
      <c r="B20" s="33" t="s">
        <v>25</v>
      </c>
      <c r="C20" s="30">
        <v>26448</v>
      </c>
      <c r="D20" s="31"/>
      <c r="E20" s="31">
        <v>11079</v>
      </c>
      <c r="F20" s="66">
        <f t="shared" si="2"/>
        <v>0.41889745916515425</v>
      </c>
      <c r="G20" s="66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30.75" customHeight="1" x14ac:dyDescent="0.35">
      <c r="A21" s="35">
        <v>66</v>
      </c>
      <c r="B21" s="27" t="s">
        <v>84</v>
      </c>
      <c r="C21" s="36">
        <f>SUM(C22,C24)</f>
        <v>2710</v>
      </c>
      <c r="D21" s="36">
        <v>2788</v>
      </c>
      <c r="E21" s="36">
        <f t="shared" ref="E21" si="7">SUM(E22,E24)</f>
        <v>2178</v>
      </c>
      <c r="F21" s="66">
        <f t="shared" si="2"/>
        <v>0.803690036900369</v>
      </c>
      <c r="G21" s="66">
        <f t="shared" si="3"/>
        <v>0.78120516499282644</v>
      </c>
    </row>
    <row r="22" spans="1:24" ht="15.75" customHeight="1" x14ac:dyDescent="0.35">
      <c r="A22" s="70">
        <v>661</v>
      </c>
      <c r="B22" s="103" t="s">
        <v>85</v>
      </c>
      <c r="C22" s="71">
        <v>2206</v>
      </c>
      <c r="D22" s="72"/>
      <c r="E22" s="72">
        <v>1576</v>
      </c>
      <c r="F22" s="66">
        <f t="shared" si="2"/>
        <v>0.71441523118767003</v>
      </c>
      <c r="G22" s="66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5.75" customHeight="1" x14ac:dyDescent="0.35">
      <c r="A23" s="33">
        <v>6615</v>
      </c>
      <c r="B23" s="33" t="s">
        <v>26</v>
      </c>
      <c r="C23" s="30">
        <v>2206</v>
      </c>
      <c r="D23" s="31"/>
      <c r="E23" s="31">
        <v>1576</v>
      </c>
      <c r="F23" s="66">
        <f t="shared" si="2"/>
        <v>0.71441523118767003</v>
      </c>
      <c r="G23" s="66"/>
    </row>
    <row r="24" spans="1:24" ht="15.75" customHeight="1" x14ac:dyDescent="0.35">
      <c r="A24" s="52">
        <v>663</v>
      </c>
      <c r="B24" s="52" t="s">
        <v>86</v>
      </c>
      <c r="C24" s="53">
        <v>504</v>
      </c>
      <c r="D24" s="54"/>
      <c r="E24" s="54">
        <v>602</v>
      </c>
      <c r="F24" s="66">
        <f t="shared" si="2"/>
        <v>1.1944444444444444</v>
      </c>
      <c r="G24" s="66"/>
    </row>
    <row r="25" spans="1:24" ht="15.75" customHeight="1" x14ac:dyDescent="0.35">
      <c r="A25" s="33">
        <v>6631</v>
      </c>
      <c r="B25" s="33" t="s">
        <v>76</v>
      </c>
      <c r="C25" s="30">
        <v>504</v>
      </c>
      <c r="D25" s="31"/>
      <c r="E25" s="31">
        <v>602</v>
      </c>
      <c r="F25" s="66">
        <f t="shared" si="2"/>
        <v>1.1944444444444444</v>
      </c>
      <c r="G25" s="66"/>
    </row>
    <row r="26" spans="1:24" ht="24.75" customHeight="1" x14ac:dyDescent="0.35">
      <c r="A26" s="35">
        <v>67</v>
      </c>
      <c r="B26" s="27" t="s">
        <v>95</v>
      </c>
      <c r="C26" s="36">
        <f>C27</f>
        <v>44259</v>
      </c>
      <c r="D26" s="36">
        <v>54139</v>
      </c>
      <c r="E26" s="36">
        <v>52945.21</v>
      </c>
      <c r="F26" s="66">
        <f t="shared" si="2"/>
        <v>1.1962586140671954</v>
      </c>
      <c r="G26" s="66">
        <f t="shared" si="3"/>
        <v>0.97794953730212963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24.75" customHeight="1" x14ac:dyDescent="0.35">
      <c r="A27" s="62">
        <v>671</v>
      </c>
      <c r="B27" s="77" t="s">
        <v>96</v>
      </c>
      <c r="C27" s="78">
        <f>C28</f>
        <v>44259</v>
      </c>
      <c r="D27" s="78"/>
      <c r="E27" s="78">
        <f t="shared" ref="E27" si="8">E28</f>
        <v>46820</v>
      </c>
      <c r="F27" s="66">
        <f t="shared" si="2"/>
        <v>1.0578639372782936</v>
      </c>
      <c r="G27" s="66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27" customHeight="1" x14ac:dyDescent="0.35">
      <c r="A28" s="33">
        <v>6711</v>
      </c>
      <c r="B28" s="29" t="s">
        <v>97</v>
      </c>
      <c r="C28" s="30">
        <v>44259</v>
      </c>
      <c r="D28" s="31"/>
      <c r="E28" s="31">
        <v>46820</v>
      </c>
      <c r="F28" s="66">
        <f t="shared" si="2"/>
        <v>1.0578639372782936</v>
      </c>
      <c r="G28" s="66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5.75" customHeight="1" x14ac:dyDescent="0.35">
      <c r="A29" s="115">
        <v>6712</v>
      </c>
      <c r="B29" s="104" t="s">
        <v>129</v>
      </c>
      <c r="C29" s="80">
        <v>0</v>
      </c>
      <c r="D29" s="80"/>
      <c r="E29" s="80">
        <v>6125</v>
      </c>
      <c r="F29" s="66"/>
      <c r="G29" s="66"/>
    </row>
    <row r="30" spans="1:24" ht="15.75" customHeight="1" x14ac:dyDescent="0.35">
      <c r="A30" s="79"/>
      <c r="B30" s="104" t="s">
        <v>91</v>
      </c>
      <c r="C30" s="80">
        <f>C6+C29</f>
        <v>845650</v>
      </c>
      <c r="D30" s="80">
        <f>D6+D29</f>
        <v>1007711</v>
      </c>
      <c r="E30" s="80">
        <f>E6+E29</f>
        <v>990266.21</v>
      </c>
      <c r="F30" s="66">
        <f t="shared" si="2"/>
        <v>1.1710118961745402</v>
      </c>
      <c r="G30" s="66">
        <f t="shared" si="3"/>
        <v>0.98268869745393272</v>
      </c>
    </row>
    <row r="31" spans="1:24" ht="15.75" customHeight="1" x14ac:dyDescent="0.35">
      <c r="A31" s="63"/>
      <c r="B31" s="63"/>
      <c r="C31" s="63"/>
      <c r="D31" s="63"/>
      <c r="E31" s="63"/>
      <c r="F31" s="63"/>
      <c r="G31" s="6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5.75" customHeight="1" x14ac:dyDescent="0.35">
      <c r="A32" s="2"/>
      <c r="B32" s="2"/>
      <c r="C32" s="2"/>
      <c r="D32" s="2"/>
      <c r="E32" s="2"/>
      <c r="F32" s="3"/>
      <c r="G32" s="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25.5" customHeight="1" x14ac:dyDescent="0.35">
      <c r="A33" s="25" t="s">
        <v>90</v>
      </c>
      <c r="B33" s="25" t="s">
        <v>27</v>
      </c>
      <c r="C33" s="25" t="s">
        <v>83</v>
      </c>
      <c r="D33" s="24" t="s">
        <v>125</v>
      </c>
      <c r="E33" s="24" t="s">
        <v>126</v>
      </c>
      <c r="F33" s="24" t="s">
        <v>119</v>
      </c>
      <c r="G33" s="24" t="s">
        <v>118</v>
      </c>
    </row>
    <row r="34" spans="1:24" ht="15.75" customHeight="1" x14ac:dyDescent="0.35">
      <c r="A34" s="25">
        <v>1</v>
      </c>
      <c r="B34" s="25">
        <v>2</v>
      </c>
      <c r="C34" s="25">
        <v>3</v>
      </c>
      <c r="D34" s="24">
        <v>4</v>
      </c>
      <c r="E34" s="24">
        <v>5</v>
      </c>
      <c r="F34" s="24">
        <v>6</v>
      </c>
      <c r="G34" s="24">
        <v>7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5.75" customHeight="1" x14ac:dyDescent="0.35">
      <c r="A35" s="26">
        <v>3</v>
      </c>
      <c r="B35" s="26" t="s">
        <v>28</v>
      </c>
      <c r="C35" s="61">
        <f>SUM(C36,C46,C77,C81)</f>
        <v>852557</v>
      </c>
      <c r="D35" s="61">
        <f>SUM(D36,D46,D77,D81)</f>
        <v>1000086</v>
      </c>
      <c r="E35" s="61">
        <f>SUM(E36,E46,E77,E81)</f>
        <v>980823</v>
      </c>
      <c r="F35" s="88">
        <f>E35/C35</f>
        <v>1.1504485917070648</v>
      </c>
      <c r="G35" s="88">
        <f>E35/D35</f>
        <v>0.98073865647554315</v>
      </c>
    </row>
    <row r="36" spans="1:24" ht="15.75" customHeight="1" x14ac:dyDescent="0.35">
      <c r="A36" s="27">
        <v>31</v>
      </c>
      <c r="B36" s="27" t="s">
        <v>29</v>
      </c>
      <c r="C36" s="36">
        <f>SUM(C37,C41,C43)</f>
        <v>719854</v>
      </c>
      <c r="D36" s="36">
        <v>845875</v>
      </c>
      <c r="E36" s="36">
        <f t="shared" ref="E36" si="9">SUM(E37,E41,E43)</f>
        <v>830753</v>
      </c>
      <c r="F36" s="88">
        <f t="shared" ref="F36:F94" si="10">E36/C36</f>
        <v>1.154057628352416</v>
      </c>
      <c r="G36" s="88">
        <f t="shared" ref="G36:G94" si="11">E36/D36</f>
        <v>0.98212265405645038</v>
      </c>
    </row>
    <row r="37" spans="1:24" ht="15.75" customHeight="1" x14ac:dyDescent="0.35">
      <c r="A37" s="51">
        <v>311</v>
      </c>
      <c r="B37" s="46" t="s">
        <v>92</v>
      </c>
      <c r="C37" s="47">
        <f>SUM(C38:C40)</f>
        <v>594045</v>
      </c>
      <c r="D37" s="47"/>
      <c r="E37" s="47">
        <f t="shared" ref="E37" si="12">SUM(E38:E40)</f>
        <v>680433</v>
      </c>
      <c r="F37" s="88">
        <f t="shared" si="10"/>
        <v>1.1454233265156679</v>
      </c>
      <c r="G37" s="8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15.75" customHeight="1" x14ac:dyDescent="0.35">
      <c r="A38" s="40">
        <v>3111</v>
      </c>
      <c r="B38" s="41" t="s">
        <v>31</v>
      </c>
      <c r="C38" s="42">
        <v>576107</v>
      </c>
      <c r="D38" s="32"/>
      <c r="E38" s="32">
        <v>663081</v>
      </c>
      <c r="F38" s="88">
        <f t="shared" si="10"/>
        <v>1.1509684832852232</v>
      </c>
      <c r="G38" s="8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ht="15.75" customHeight="1" x14ac:dyDescent="0.35">
      <c r="A39" s="40">
        <v>3113</v>
      </c>
      <c r="B39" s="41" t="s">
        <v>32</v>
      </c>
      <c r="C39" s="42">
        <v>15351</v>
      </c>
      <c r="D39" s="32"/>
      <c r="E39" s="32">
        <v>13821</v>
      </c>
      <c r="F39" s="88">
        <f t="shared" si="10"/>
        <v>0.90033222591362128</v>
      </c>
      <c r="G39" s="8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ht="15.75" customHeight="1" x14ac:dyDescent="0.35">
      <c r="A40" s="40">
        <v>3114</v>
      </c>
      <c r="B40" s="41" t="s">
        <v>33</v>
      </c>
      <c r="C40" s="42">
        <v>2587</v>
      </c>
      <c r="D40" s="32"/>
      <c r="E40" s="32">
        <v>3531</v>
      </c>
      <c r="F40" s="88">
        <f t="shared" si="10"/>
        <v>1.3649014302280633</v>
      </c>
      <c r="G40" s="8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ht="15.75" customHeight="1" x14ac:dyDescent="0.35">
      <c r="A41" s="51">
        <v>312</v>
      </c>
      <c r="B41" s="46" t="s">
        <v>30</v>
      </c>
      <c r="C41" s="47">
        <f>C42</f>
        <v>27792</v>
      </c>
      <c r="D41" s="47"/>
      <c r="E41" s="47">
        <f t="shared" ref="E41" si="13">E42</f>
        <v>38193</v>
      </c>
      <c r="F41" s="88">
        <f t="shared" si="10"/>
        <v>1.3742443868739205</v>
      </c>
      <c r="G41" s="8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ht="15.75" customHeight="1" x14ac:dyDescent="0.35">
      <c r="A42" s="40">
        <v>3121</v>
      </c>
      <c r="B42" s="41" t="s">
        <v>30</v>
      </c>
      <c r="C42" s="42">
        <v>27792</v>
      </c>
      <c r="D42" s="32"/>
      <c r="E42" s="32">
        <v>38193</v>
      </c>
      <c r="F42" s="88">
        <f t="shared" si="10"/>
        <v>1.3742443868739205</v>
      </c>
      <c r="G42" s="8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ht="15.75" customHeight="1" x14ac:dyDescent="0.35">
      <c r="A43" s="51">
        <v>313</v>
      </c>
      <c r="B43" s="46" t="s">
        <v>34</v>
      </c>
      <c r="C43" s="47">
        <f>SUM(C44:C45)</f>
        <v>98017</v>
      </c>
      <c r="D43" s="47"/>
      <c r="E43" s="47">
        <f t="shared" ref="E43" si="14">SUM(E44:E45)</f>
        <v>112127</v>
      </c>
      <c r="F43" s="88">
        <f t="shared" si="10"/>
        <v>1.1439546201169184</v>
      </c>
      <c r="G43" s="8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ht="15.75" customHeight="1" x14ac:dyDescent="0.35">
      <c r="A44" s="40">
        <v>3132</v>
      </c>
      <c r="B44" s="45" t="s">
        <v>35</v>
      </c>
      <c r="C44" s="42">
        <v>98017</v>
      </c>
      <c r="D44" s="32"/>
      <c r="E44" s="32">
        <v>112127</v>
      </c>
      <c r="F44" s="88">
        <f t="shared" si="10"/>
        <v>1.1439546201169184</v>
      </c>
      <c r="G44" s="8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15.75" customHeight="1" x14ac:dyDescent="0.35">
      <c r="A45" s="40">
        <v>3133</v>
      </c>
      <c r="B45" s="45" t="s">
        <v>98</v>
      </c>
      <c r="C45" s="42">
        <v>0</v>
      </c>
      <c r="D45" s="32"/>
      <c r="E45" s="32">
        <v>0</v>
      </c>
      <c r="F45" s="88" t="e">
        <f t="shared" si="10"/>
        <v>#DIV/0!</v>
      </c>
      <c r="G45" s="8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ht="17.25" customHeight="1" x14ac:dyDescent="0.35">
      <c r="A46" s="27">
        <v>32</v>
      </c>
      <c r="B46" s="27" t="s">
        <v>36</v>
      </c>
      <c r="C46" s="36">
        <f>SUM(C47,C52,C59,C67,C69)</f>
        <v>123016</v>
      </c>
      <c r="D46" s="28">
        <v>143261</v>
      </c>
      <c r="E46" s="28">
        <f>SUM(E47,E52,E59,E67,E69)</f>
        <v>139116</v>
      </c>
      <c r="F46" s="88">
        <f t="shared" si="10"/>
        <v>1.1308772842557067</v>
      </c>
      <c r="G46" s="88">
        <f t="shared" si="11"/>
        <v>0.97106679417287334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ht="15.75" customHeight="1" x14ac:dyDescent="0.35">
      <c r="A47" s="51">
        <v>321</v>
      </c>
      <c r="B47" s="43" t="s">
        <v>44</v>
      </c>
      <c r="C47" s="47">
        <f>SUM(C48:C51)</f>
        <v>42351</v>
      </c>
      <c r="D47" s="47"/>
      <c r="E47" s="47">
        <f t="shared" ref="E47" si="15">SUM(E48:E51)</f>
        <v>34772</v>
      </c>
      <c r="F47" s="88">
        <f t="shared" si="10"/>
        <v>0.82104318670161269</v>
      </c>
      <c r="G47" s="8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15.75" customHeight="1" x14ac:dyDescent="0.35">
      <c r="A48" s="40">
        <v>3211</v>
      </c>
      <c r="B48" s="39" t="s">
        <v>45</v>
      </c>
      <c r="C48" s="42">
        <v>14526</v>
      </c>
      <c r="D48" s="32"/>
      <c r="E48" s="32">
        <v>6281</v>
      </c>
      <c r="F48" s="88">
        <f t="shared" si="10"/>
        <v>0.43239708109596586</v>
      </c>
      <c r="G48" s="8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15.75" customHeight="1" x14ac:dyDescent="0.35">
      <c r="A49" s="40">
        <v>3212</v>
      </c>
      <c r="B49" s="39" t="s">
        <v>99</v>
      </c>
      <c r="C49" s="42">
        <v>26941</v>
      </c>
      <c r="D49" s="32"/>
      <c r="E49" s="32">
        <v>26614</v>
      </c>
      <c r="F49" s="88">
        <f t="shared" si="10"/>
        <v>0.98786236591069376</v>
      </c>
      <c r="G49" s="8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5.75" customHeight="1" x14ac:dyDescent="0.35">
      <c r="A50" s="40">
        <v>3213</v>
      </c>
      <c r="B50" s="39" t="s">
        <v>49</v>
      </c>
      <c r="C50" s="42">
        <v>305</v>
      </c>
      <c r="D50" s="32"/>
      <c r="E50" s="32">
        <v>955</v>
      </c>
      <c r="F50" s="88">
        <f t="shared" si="10"/>
        <v>3.1311475409836067</v>
      </c>
      <c r="G50" s="8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5.75" customHeight="1" x14ac:dyDescent="0.35">
      <c r="A51" s="40">
        <v>3214</v>
      </c>
      <c r="B51" s="39" t="s">
        <v>50</v>
      </c>
      <c r="C51" s="42">
        <v>579</v>
      </c>
      <c r="D51" s="32"/>
      <c r="E51" s="32">
        <v>922</v>
      </c>
      <c r="F51" s="88">
        <f t="shared" si="10"/>
        <v>1.5924006908462867</v>
      </c>
      <c r="G51" s="8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20.25" customHeight="1" x14ac:dyDescent="0.35">
      <c r="A52" s="51">
        <v>322</v>
      </c>
      <c r="B52" s="43" t="s">
        <v>37</v>
      </c>
      <c r="C52" s="47">
        <f>SUM(C53:C58)</f>
        <v>59801</v>
      </c>
      <c r="D52" s="47"/>
      <c r="E52" s="47">
        <f t="shared" ref="E52" si="16">SUM(E53:E58)</f>
        <v>75973</v>
      </c>
      <c r="F52" s="88">
        <f t="shared" si="10"/>
        <v>1.2704302603635391</v>
      </c>
      <c r="G52" s="8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21.75" customHeight="1" x14ac:dyDescent="0.35">
      <c r="A53" s="40">
        <v>3221</v>
      </c>
      <c r="B53" s="39" t="s">
        <v>38</v>
      </c>
      <c r="C53" s="42">
        <v>9144</v>
      </c>
      <c r="D53" s="32"/>
      <c r="E53" s="32">
        <v>11609</v>
      </c>
      <c r="F53" s="88">
        <f t="shared" si="10"/>
        <v>1.269575678040245</v>
      </c>
      <c r="G53" s="8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2.75" customHeight="1" x14ac:dyDescent="0.35">
      <c r="A54" s="40">
        <v>3222</v>
      </c>
      <c r="B54" s="39" t="s">
        <v>46</v>
      </c>
      <c r="C54" s="42">
        <v>26063</v>
      </c>
      <c r="D54" s="32"/>
      <c r="E54" s="32">
        <v>45002</v>
      </c>
      <c r="F54" s="88">
        <f t="shared" si="10"/>
        <v>1.7266623182289069</v>
      </c>
      <c r="G54" s="8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15.75" customHeight="1" x14ac:dyDescent="0.35">
      <c r="A55" s="40">
        <v>3223</v>
      </c>
      <c r="B55" s="39" t="s">
        <v>51</v>
      </c>
      <c r="C55" s="42">
        <v>12606</v>
      </c>
      <c r="D55" s="32"/>
      <c r="E55" s="32">
        <v>12848</v>
      </c>
      <c r="F55" s="88">
        <f t="shared" si="10"/>
        <v>1.0191972076788831</v>
      </c>
      <c r="G55" s="8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15.75" customHeight="1" x14ac:dyDescent="0.35">
      <c r="A56" s="40">
        <v>3224</v>
      </c>
      <c r="B56" s="39" t="s">
        <v>39</v>
      </c>
      <c r="C56" s="42">
        <v>1565</v>
      </c>
      <c r="D56" s="32"/>
      <c r="E56" s="32">
        <v>2309</v>
      </c>
      <c r="F56" s="88">
        <f t="shared" si="10"/>
        <v>1.4753993610223641</v>
      </c>
      <c r="G56" s="8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15.75" customHeight="1" x14ac:dyDescent="0.35">
      <c r="A57" s="40">
        <v>3225</v>
      </c>
      <c r="B57" s="39" t="s">
        <v>52</v>
      </c>
      <c r="C57" s="42">
        <v>10423</v>
      </c>
      <c r="D57" s="32"/>
      <c r="E57" s="32">
        <v>3787</v>
      </c>
      <c r="F57" s="88">
        <f t="shared" si="10"/>
        <v>0.36333109469442582</v>
      </c>
      <c r="G57" s="8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ht="15.75" customHeight="1" x14ac:dyDescent="0.35">
      <c r="A58" s="40">
        <v>3227</v>
      </c>
      <c r="B58" s="39" t="s">
        <v>53</v>
      </c>
      <c r="C58" s="42">
        <v>0</v>
      </c>
      <c r="D58" s="32"/>
      <c r="E58" s="32">
        <v>418</v>
      </c>
      <c r="F58" s="88" t="e">
        <f t="shared" si="10"/>
        <v>#DIV/0!</v>
      </c>
      <c r="G58" s="8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ht="15.75" customHeight="1" x14ac:dyDescent="0.35">
      <c r="A59" s="51">
        <v>323</v>
      </c>
      <c r="B59" s="43" t="s">
        <v>40</v>
      </c>
      <c r="C59" s="47">
        <f>SUM(C60:C66)</f>
        <v>15278</v>
      </c>
      <c r="D59" s="47"/>
      <c r="E59" s="47">
        <f t="shared" ref="E59" si="17">SUM(E60:E66)</f>
        <v>22694</v>
      </c>
      <c r="F59" s="88">
        <f t="shared" si="10"/>
        <v>1.4854038486712922</v>
      </c>
      <c r="G59" s="8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ht="15.75" customHeight="1" x14ac:dyDescent="0.35">
      <c r="A60" s="40">
        <v>3231</v>
      </c>
      <c r="B60" s="39" t="s">
        <v>41</v>
      </c>
      <c r="C60" s="42">
        <v>2013</v>
      </c>
      <c r="D60" s="32"/>
      <c r="E60" s="32">
        <v>1429</v>
      </c>
      <c r="F60" s="88">
        <f t="shared" si="10"/>
        <v>0.70988574267262794</v>
      </c>
      <c r="G60" s="8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ht="15.75" customHeight="1" x14ac:dyDescent="0.35">
      <c r="A61" s="40">
        <v>3232</v>
      </c>
      <c r="B61" s="39" t="s">
        <v>42</v>
      </c>
      <c r="C61" s="42">
        <v>2409</v>
      </c>
      <c r="D61" s="32"/>
      <c r="E61" s="32">
        <v>5671</v>
      </c>
      <c r="F61" s="88">
        <f t="shared" si="10"/>
        <v>2.3540888335408883</v>
      </c>
      <c r="G61" s="8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ht="15.75" customHeight="1" x14ac:dyDescent="0.35">
      <c r="A62" s="40">
        <v>3234</v>
      </c>
      <c r="B62" s="39" t="s">
        <v>43</v>
      </c>
      <c r="C62" s="42">
        <v>3342</v>
      </c>
      <c r="D62" s="32"/>
      <c r="E62" s="32">
        <v>4031</v>
      </c>
      <c r="F62" s="88">
        <f t="shared" si="10"/>
        <v>1.206163973668462</v>
      </c>
      <c r="G62" s="8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ht="15.75" customHeight="1" x14ac:dyDescent="0.35">
      <c r="A63" s="40">
        <v>3236</v>
      </c>
      <c r="B63" s="39" t="s">
        <v>54</v>
      </c>
      <c r="C63" s="42">
        <v>1741</v>
      </c>
      <c r="D63" s="32"/>
      <c r="E63" s="32">
        <v>223</v>
      </c>
      <c r="F63" s="88">
        <f t="shared" si="10"/>
        <v>0.12808730614589317</v>
      </c>
      <c r="G63" s="8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ht="15.75" customHeight="1" x14ac:dyDescent="0.35">
      <c r="A64" s="40">
        <v>3237</v>
      </c>
      <c r="B64" s="39" t="s">
        <v>55</v>
      </c>
      <c r="C64" s="42">
        <v>186</v>
      </c>
      <c r="D64" s="32"/>
      <c r="E64" s="32">
        <v>1078</v>
      </c>
      <c r="F64" s="88">
        <f t="shared" si="10"/>
        <v>5.795698924731183</v>
      </c>
      <c r="G64" s="8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ht="15.75" customHeight="1" x14ac:dyDescent="0.35">
      <c r="A65" s="40">
        <v>3238</v>
      </c>
      <c r="B65" s="39" t="s">
        <v>56</v>
      </c>
      <c r="C65" s="42">
        <v>886</v>
      </c>
      <c r="D65" s="32"/>
      <c r="E65" s="32">
        <v>1332</v>
      </c>
      <c r="F65" s="88">
        <f t="shared" si="10"/>
        <v>1.5033860045146727</v>
      </c>
      <c r="G65" s="8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ht="15.75" customHeight="1" x14ac:dyDescent="0.35">
      <c r="A66" s="40">
        <v>3239</v>
      </c>
      <c r="B66" s="39" t="s">
        <v>57</v>
      </c>
      <c r="C66" s="42">
        <v>4701</v>
      </c>
      <c r="D66" s="32"/>
      <c r="E66" s="32">
        <v>8930</v>
      </c>
      <c r="F66" s="88">
        <f t="shared" si="10"/>
        <v>1.8995958306743246</v>
      </c>
      <c r="G66" s="8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ht="26.25" customHeight="1" x14ac:dyDescent="0.35">
      <c r="A67" s="51">
        <v>324</v>
      </c>
      <c r="B67" s="43" t="s">
        <v>58</v>
      </c>
      <c r="C67" s="47">
        <f>C68</f>
        <v>627</v>
      </c>
      <c r="D67" s="47"/>
      <c r="E67" s="47">
        <f t="shared" ref="E67" si="18">E68</f>
        <v>658</v>
      </c>
      <c r="F67" s="88">
        <f t="shared" si="10"/>
        <v>1.0494417862838916</v>
      </c>
      <c r="G67" s="8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ht="15.75" customHeight="1" x14ac:dyDescent="0.35">
      <c r="A68" s="40">
        <v>3241</v>
      </c>
      <c r="B68" s="39" t="s">
        <v>59</v>
      </c>
      <c r="C68" s="42">
        <v>627</v>
      </c>
      <c r="D68" s="32"/>
      <c r="E68" s="32">
        <v>658</v>
      </c>
      <c r="F68" s="88">
        <f t="shared" si="10"/>
        <v>1.0494417862838916</v>
      </c>
      <c r="G68" s="8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ht="15.75" customHeight="1" x14ac:dyDescent="0.35">
      <c r="A69" s="57">
        <v>329</v>
      </c>
      <c r="B69" s="58" t="s">
        <v>47</v>
      </c>
      <c r="C69" s="59">
        <f>SUM(C70:C76)</f>
        <v>4959</v>
      </c>
      <c r="D69" s="60"/>
      <c r="E69" s="60">
        <f>SUM(E70:E76)</f>
        <v>5019</v>
      </c>
      <c r="F69" s="88">
        <f t="shared" si="10"/>
        <v>1.0120992135511191</v>
      </c>
      <c r="G69" s="8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ht="15.75" customHeight="1" x14ac:dyDescent="0.35">
      <c r="A70" s="81">
        <v>3291</v>
      </c>
      <c r="B70" s="82" t="s">
        <v>100</v>
      </c>
      <c r="C70" s="67">
        <v>305</v>
      </c>
      <c r="D70" s="68"/>
      <c r="E70" s="68">
        <v>70</v>
      </c>
      <c r="F70" s="88">
        <f t="shared" si="10"/>
        <v>0.22950819672131148</v>
      </c>
      <c r="G70" s="8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ht="15.75" customHeight="1" x14ac:dyDescent="0.35">
      <c r="A71" s="40">
        <v>3292</v>
      </c>
      <c r="B71" s="39" t="s">
        <v>60</v>
      </c>
      <c r="C71" s="42">
        <v>531</v>
      </c>
      <c r="D71" s="32"/>
      <c r="E71" s="32">
        <v>804</v>
      </c>
      <c r="F71" s="88">
        <f t="shared" si="10"/>
        <v>1.5141242937853108</v>
      </c>
      <c r="G71" s="8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ht="15.75" customHeight="1" x14ac:dyDescent="0.35">
      <c r="A72" s="40">
        <v>3293</v>
      </c>
      <c r="B72" s="39" t="s">
        <v>61</v>
      </c>
      <c r="C72" s="42">
        <v>0</v>
      </c>
      <c r="D72" s="32"/>
      <c r="E72" s="32">
        <v>0</v>
      </c>
      <c r="F72" s="88" t="e">
        <f t="shared" si="10"/>
        <v>#DIV/0!</v>
      </c>
      <c r="G72" s="8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ht="15.75" customHeight="1" x14ac:dyDescent="0.35">
      <c r="A73" s="40">
        <v>3294</v>
      </c>
      <c r="B73" s="39" t="s">
        <v>62</v>
      </c>
      <c r="C73" s="42">
        <v>66</v>
      </c>
      <c r="D73" s="32"/>
      <c r="E73" s="32">
        <v>66</v>
      </c>
      <c r="F73" s="88">
        <f t="shared" si="10"/>
        <v>1</v>
      </c>
      <c r="G73" s="8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ht="25.5" customHeight="1" x14ac:dyDescent="0.35">
      <c r="A74" s="40">
        <v>3295</v>
      </c>
      <c r="B74" s="39" t="s">
        <v>47</v>
      </c>
      <c r="C74" s="42">
        <v>2424</v>
      </c>
      <c r="D74" s="32"/>
      <c r="E74" s="32">
        <v>2704</v>
      </c>
      <c r="F74" s="88">
        <f t="shared" si="10"/>
        <v>1.1155115511551155</v>
      </c>
      <c r="G74" s="8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ht="17.25" customHeight="1" x14ac:dyDescent="0.35">
      <c r="A75" s="40">
        <v>3296</v>
      </c>
      <c r="B75" s="39" t="s">
        <v>63</v>
      </c>
      <c r="C75" s="42"/>
      <c r="D75" s="32"/>
      <c r="E75" s="32"/>
      <c r="F75" s="88"/>
      <c r="G75" s="8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ht="15.75" customHeight="1" x14ac:dyDescent="0.35">
      <c r="A76" s="40">
        <v>3299</v>
      </c>
      <c r="B76" s="39" t="s">
        <v>48</v>
      </c>
      <c r="C76" s="42">
        <v>1633</v>
      </c>
      <c r="D76" s="32"/>
      <c r="E76" s="32">
        <v>1375</v>
      </c>
      <c r="F76" s="88">
        <f t="shared" si="10"/>
        <v>0.84200857317819966</v>
      </c>
      <c r="G76" s="8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ht="27.75" customHeight="1" x14ac:dyDescent="0.35">
      <c r="A77" s="35">
        <v>34</v>
      </c>
      <c r="B77" s="48" t="s">
        <v>64</v>
      </c>
      <c r="C77" s="36">
        <f>C78</f>
        <v>767</v>
      </c>
      <c r="D77" s="36">
        <v>650</v>
      </c>
      <c r="E77" s="36">
        <f t="shared" ref="E77" si="19">E78</f>
        <v>704</v>
      </c>
      <c r="F77" s="88">
        <f t="shared" si="10"/>
        <v>0.91786179921773137</v>
      </c>
      <c r="G77" s="88">
        <f t="shared" si="11"/>
        <v>1.083076923076923</v>
      </c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ht="30" customHeight="1" x14ac:dyDescent="0.35">
      <c r="A78" s="51">
        <v>343</v>
      </c>
      <c r="B78" s="43" t="s">
        <v>65</v>
      </c>
      <c r="C78" s="47">
        <f>SUM(C79:C80)</f>
        <v>767</v>
      </c>
      <c r="D78" s="47"/>
      <c r="E78" s="47">
        <f t="shared" ref="E78" si="20">SUM(E79:E80)</f>
        <v>704</v>
      </c>
      <c r="F78" s="88">
        <f t="shared" si="10"/>
        <v>0.91786179921773137</v>
      </c>
      <c r="G78" s="8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ht="15.75" customHeight="1" x14ac:dyDescent="0.35">
      <c r="A79" s="40">
        <v>3431</v>
      </c>
      <c r="B79" s="39" t="s">
        <v>66</v>
      </c>
      <c r="C79" s="42">
        <v>767</v>
      </c>
      <c r="D79" s="32"/>
      <c r="E79" s="32">
        <v>704</v>
      </c>
      <c r="F79" s="88">
        <f t="shared" si="10"/>
        <v>0.91786179921773137</v>
      </c>
      <c r="G79" s="8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ht="15.75" customHeight="1" x14ac:dyDescent="0.35">
      <c r="A80" s="40">
        <v>3433</v>
      </c>
      <c r="B80" s="39" t="s">
        <v>67</v>
      </c>
      <c r="C80" s="42">
        <v>0</v>
      </c>
      <c r="D80" s="32"/>
      <c r="E80" s="32">
        <v>0</v>
      </c>
      <c r="F80" s="88"/>
      <c r="G80" s="8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ht="15.75" customHeight="1" x14ac:dyDescent="0.35">
      <c r="A81" s="35">
        <v>37</v>
      </c>
      <c r="B81" s="27" t="s">
        <v>68</v>
      </c>
      <c r="C81" s="36">
        <v>8920</v>
      </c>
      <c r="D81" s="36">
        <f t="shared" ref="D81:E81" si="21">D82</f>
        <v>10300</v>
      </c>
      <c r="E81" s="36">
        <f t="shared" si="21"/>
        <v>10250</v>
      </c>
      <c r="F81" s="88">
        <f t="shared" si="10"/>
        <v>1.149103139013453</v>
      </c>
      <c r="G81" s="88">
        <f t="shared" si="11"/>
        <v>0.99514563106796117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ht="15.75" customHeight="1" x14ac:dyDescent="0.35">
      <c r="A82" s="51">
        <v>372</v>
      </c>
      <c r="B82" s="43" t="s">
        <v>68</v>
      </c>
      <c r="C82" s="47"/>
      <c r="D82" s="47">
        <v>10300</v>
      </c>
      <c r="E82" s="47">
        <f t="shared" ref="E82" si="22">E83</f>
        <v>10250</v>
      </c>
      <c r="F82" s="88"/>
      <c r="G82" s="88">
        <f t="shared" si="11"/>
        <v>0.99514563106796117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ht="15.75" customHeight="1" x14ac:dyDescent="0.35">
      <c r="A83" s="40">
        <v>3722</v>
      </c>
      <c r="B83" s="39" t="s">
        <v>68</v>
      </c>
      <c r="C83" s="42"/>
      <c r="D83" s="32"/>
      <c r="E83" s="32">
        <v>10250</v>
      </c>
      <c r="F83" s="88"/>
      <c r="G83" s="8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 ht="15.75" customHeight="1" x14ac:dyDescent="0.35">
      <c r="A84" s="49">
        <v>4</v>
      </c>
      <c r="B84" s="50" t="s">
        <v>69</v>
      </c>
      <c r="C84" s="37">
        <f>SUM(C85)</f>
        <v>2296</v>
      </c>
      <c r="D84" s="37">
        <v>7625</v>
      </c>
      <c r="E84" s="37">
        <f t="shared" ref="E84" si="23">SUM(E85)</f>
        <v>8144</v>
      </c>
      <c r="F84" s="88">
        <f t="shared" si="10"/>
        <v>3.5470383275261326</v>
      </c>
      <c r="G84" s="88">
        <f t="shared" si="11"/>
        <v>1.0680655737704918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 ht="15.75" customHeight="1" x14ac:dyDescent="0.35">
      <c r="A85" s="35">
        <v>42</v>
      </c>
      <c r="B85" s="27" t="s">
        <v>70</v>
      </c>
      <c r="C85" s="36">
        <f>SUM(C86,C92)</f>
        <v>2296</v>
      </c>
      <c r="D85" s="36">
        <v>1500</v>
      </c>
      <c r="E85" s="36">
        <f>SUM(E86,E92)</f>
        <v>8144</v>
      </c>
      <c r="F85" s="88">
        <f t="shared" si="10"/>
        <v>3.5470383275261326</v>
      </c>
      <c r="G85" s="88">
        <f t="shared" si="11"/>
        <v>5.4293333333333331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 ht="24.75" customHeight="1" x14ac:dyDescent="0.35">
      <c r="A86" s="51">
        <v>424</v>
      </c>
      <c r="B86" s="43" t="s">
        <v>131</v>
      </c>
      <c r="C86" s="47">
        <f>SUM(C87:C91)</f>
        <v>2296</v>
      </c>
      <c r="D86" s="44"/>
      <c r="E86" s="44">
        <f>SUM(E87:E91)</f>
        <v>2019</v>
      </c>
      <c r="F86" s="88">
        <f t="shared" si="10"/>
        <v>0.87935540069686413</v>
      </c>
      <c r="G86" s="8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 ht="30" customHeight="1" x14ac:dyDescent="0.35">
      <c r="A87" s="40">
        <v>4241</v>
      </c>
      <c r="B87" s="39" t="s">
        <v>74</v>
      </c>
      <c r="C87" s="42">
        <v>2296</v>
      </c>
      <c r="D87" s="32"/>
      <c r="E87" s="32">
        <v>2019</v>
      </c>
      <c r="F87" s="88">
        <f t="shared" si="10"/>
        <v>0.87935540069686413</v>
      </c>
      <c r="G87" s="8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 ht="15.75" customHeight="1" x14ac:dyDescent="0.35">
      <c r="A88" s="40">
        <v>4222</v>
      </c>
      <c r="B88" s="39" t="s">
        <v>71</v>
      </c>
      <c r="C88" s="42">
        <v>0</v>
      </c>
      <c r="D88" s="32"/>
      <c r="E88" s="32"/>
      <c r="F88" s="88"/>
      <c r="G88" s="8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 ht="15.75" customHeight="1" x14ac:dyDescent="0.35">
      <c r="A89" s="40">
        <v>4223</v>
      </c>
      <c r="B89" s="39" t="s">
        <v>72</v>
      </c>
      <c r="C89" s="42"/>
      <c r="D89" s="32"/>
      <c r="E89" s="32">
        <v>0</v>
      </c>
      <c r="F89" s="88"/>
      <c r="G89" s="8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ht="15.75" customHeight="1" x14ac:dyDescent="0.35">
      <c r="A90" s="40">
        <v>4226</v>
      </c>
      <c r="B90" s="39" t="s">
        <v>102</v>
      </c>
      <c r="C90" s="42">
        <v>0</v>
      </c>
      <c r="D90" s="32"/>
      <c r="E90" s="32"/>
      <c r="F90" s="88"/>
      <c r="G90" s="8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 ht="15.75" customHeight="1" x14ac:dyDescent="0.35">
      <c r="A91" s="40">
        <v>4227</v>
      </c>
      <c r="B91" s="39" t="s">
        <v>73</v>
      </c>
      <c r="C91" s="42"/>
      <c r="D91" s="32"/>
      <c r="E91" s="32"/>
      <c r="F91" s="88"/>
      <c r="G91" s="8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 ht="15.75" customHeight="1" x14ac:dyDescent="0.35">
      <c r="A92" s="51">
        <v>45</v>
      </c>
      <c r="B92" s="43" t="s">
        <v>132</v>
      </c>
      <c r="C92" s="47">
        <f>C93</f>
        <v>0</v>
      </c>
      <c r="D92" s="47">
        <v>6125</v>
      </c>
      <c r="E92" s="47">
        <f t="shared" ref="E92" si="24">E93</f>
        <v>6125</v>
      </c>
      <c r="F92" s="88"/>
      <c r="G92" s="88">
        <f t="shared" si="11"/>
        <v>1</v>
      </c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 ht="15.75" customHeight="1" x14ac:dyDescent="0.35">
      <c r="A93" s="40">
        <v>451</v>
      </c>
      <c r="B93" s="39" t="s">
        <v>133</v>
      </c>
      <c r="C93" s="42"/>
      <c r="D93" s="32"/>
      <c r="E93" s="32">
        <v>6125</v>
      </c>
      <c r="F93" s="88"/>
      <c r="G93" s="8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 ht="15.75" customHeight="1" x14ac:dyDescent="0.35">
      <c r="A94" s="69"/>
      <c r="B94" s="83" t="s">
        <v>101</v>
      </c>
      <c r="C94" s="84">
        <f>SUM(C84,C35)</f>
        <v>854853</v>
      </c>
      <c r="D94" s="84">
        <f t="shared" ref="D94:E94" si="25">SUM(D84,D35)</f>
        <v>1007711</v>
      </c>
      <c r="E94" s="84">
        <f t="shared" si="25"/>
        <v>988967</v>
      </c>
      <c r="F94" s="88">
        <f t="shared" si="10"/>
        <v>1.1568854528205434</v>
      </c>
      <c r="G94" s="88">
        <f t="shared" si="11"/>
        <v>0.98139942900295818</v>
      </c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 ht="15.75" customHeight="1" x14ac:dyDescent="0.35"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 ht="15.75" customHeight="1" x14ac:dyDescent="0.35">
      <c r="B96" s="1" t="s">
        <v>116</v>
      </c>
      <c r="C96" s="117">
        <v>845649.66</v>
      </c>
      <c r="D96" s="118">
        <v>1007711</v>
      </c>
      <c r="E96" s="117">
        <v>984140.95</v>
      </c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 ht="15.75" customHeight="1" x14ac:dyDescent="0.35">
      <c r="A97" s="116"/>
      <c r="B97" s="1" t="s">
        <v>75</v>
      </c>
      <c r="C97" s="117">
        <v>854853.52</v>
      </c>
      <c r="D97" s="118">
        <v>1007711</v>
      </c>
      <c r="E97" s="117">
        <v>988967.5</v>
      </c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 ht="15.75" customHeight="1" x14ac:dyDescent="0.35">
      <c r="A98" s="1">
        <v>922</v>
      </c>
      <c r="B98" s="116" t="s">
        <v>136</v>
      </c>
      <c r="C98" s="1">
        <v>-9203.86</v>
      </c>
      <c r="E98" s="117">
        <v>-4826.55</v>
      </c>
    </row>
    <row r="99" spans="1:24" ht="15.75" customHeight="1" x14ac:dyDescent="0.35">
      <c r="A99" s="1">
        <v>9221</v>
      </c>
      <c r="B99" s="116" t="s">
        <v>137</v>
      </c>
      <c r="C99" s="1">
        <v>9747.77</v>
      </c>
      <c r="E99" s="117">
        <v>1046</v>
      </c>
    </row>
    <row r="100" spans="1:24" ht="12.75" customHeight="1" x14ac:dyDescent="0.35">
      <c r="A100" s="34">
        <v>9222</v>
      </c>
      <c r="B100" s="116" t="s">
        <v>138</v>
      </c>
      <c r="C100" s="1">
        <v>0</v>
      </c>
      <c r="E100" s="117">
        <v>0</v>
      </c>
    </row>
    <row r="101" spans="1:24" ht="15.75" customHeight="1" x14ac:dyDescent="0.35"/>
    <row r="102" spans="1:24" ht="15.75" customHeight="1" x14ac:dyDescent="0.35">
      <c r="B102" s="34" t="s">
        <v>140</v>
      </c>
      <c r="C102" s="34">
        <v>543.91</v>
      </c>
      <c r="E102" s="117">
        <v>0</v>
      </c>
    </row>
    <row r="103" spans="1:24" ht="15.75" customHeight="1" x14ac:dyDescent="0.35">
      <c r="B103" s="34" t="s">
        <v>139</v>
      </c>
      <c r="C103" s="34">
        <v>0</v>
      </c>
      <c r="D103" s="1" t="s">
        <v>134</v>
      </c>
      <c r="E103" s="117">
        <v>-3780.55</v>
      </c>
    </row>
    <row r="104" spans="1:24" ht="15.75" customHeight="1" x14ac:dyDescent="0.35">
      <c r="D104" s="1" t="s">
        <v>134</v>
      </c>
    </row>
    <row r="105" spans="1:24" ht="15.75" customHeight="1" x14ac:dyDescent="0.35"/>
    <row r="106" spans="1:24" ht="15.75" customHeight="1" x14ac:dyDescent="0.35">
      <c r="B106" s="1" t="s">
        <v>257</v>
      </c>
      <c r="D106" s="34" t="s">
        <v>258</v>
      </c>
    </row>
    <row r="107" spans="1:24" ht="15.75" customHeight="1" x14ac:dyDescent="0.35">
      <c r="D107" s="34"/>
    </row>
    <row r="108" spans="1:24" ht="15.75" customHeight="1" x14ac:dyDescent="0.35">
      <c r="D108" s="34"/>
    </row>
    <row r="109" spans="1:24" ht="15.75" customHeight="1" x14ac:dyDescent="0.35">
      <c r="B109" s="1" t="s">
        <v>255</v>
      </c>
      <c r="D109" s="34" t="s">
        <v>256</v>
      </c>
    </row>
    <row r="110" spans="1:24" ht="15.75" customHeight="1" x14ac:dyDescent="0.35">
      <c r="D110" s="34"/>
    </row>
    <row r="111" spans="1:24" ht="15.75" customHeight="1" x14ac:dyDescent="0.35">
      <c r="D111" s="34" t="s">
        <v>134</v>
      </c>
    </row>
    <row r="112" spans="1:24" ht="15.75" customHeight="1" x14ac:dyDescent="0.35">
      <c r="D112" s="34"/>
    </row>
    <row r="113" spans="4:4" ht="15.75" customHeight="1" x14ac:dyDescent="0.35">
      <c r="D113" s="34" t="s">
        <v>134</v>
      </c>
    </row>
    <row r="114" spans="4:4" ht="15.75" customHeight="1" x14ac:dyDescent="0.35">
      <c r="D114" s="34" t="s">
        <v>134</v>
      </c>
    </row>
    <row r="115" spans="4:4" ht="15.75" customHeight="1" x14ac:dyDescent="0.35">
      <c r="D115" s="34" t="s">
        <v>134</v>
      </c>
    </row>
    <row r="116" spans="4:4" ht="15.75" customHeight="1" x14ac:dyDescent="0.35">
      <c r="D116" s="34" t="s">
        <v>134</v>
      </c>
    </row>
    <row r="117" spans="4:4" ht="15.75" customHeight="1" x14ac:dyDescent="0.35">
      <c r="D117" s="34" t="s">
        <v>134</v>
      </c>
    </row>
    <row r="118" spans="4:4" ht="15.75" customHeight="1" x14ac:dyDescent="0.35">
      <c r="D118" s="34" t="s">
        <v>134</v>
      </c>
    </row>
    <row r="119" spans="4:4" ht="15.75" customHeight="1" x14ac:dyDescent="0.35">
      <c r="D119" s="34" t="s">
        <v>134</v>
      </c>
    </row>
    <row r="120" spans="4:4" ht="15.75" customHeight="1" x14ac:dyDescent="0.35">
      <c r="D120" s="34" t="s">
        <v>134</v>
      </c>
    </row>
    <row r="121" spans="4:4" ht="15.75" customHeight="1" x14ac:dyDescent="0.35">
      <c r="D121" s="34" t="s">
        <v>134</v>
      </c>
    </row>
    <row r="122" spans="4:4" ht="15.75" customHeight="1" x14ac:dyDescent="0.35">
      <c r="D122" s="34" t="s">
        <v>134</v>
      </c>
    </row>
    <row r="123" spans="4:4" ht="15.75" customHeight="1" x14ac:dyDescent="0.35">
      <c r="D123" s="34" t="s">
        <v>134</v>
      </c>
    </row>
    <row r="124" spans="4:4" ht="15.75" customHeight="1" x14ac:dyDescent="0.35">
      <c r="D124" s="34" t="s">
        <v>134</v>
      </c>
    </row>
    <row r="125" spans="4:4" ht="15.75" customHeight="1" x14ac:dyDescent="0.35">
      <c r="D125" s="34" t="s">
        <v>134</v>
      </c>
    </row>
    <row r="126" spans="4:4" ht="15.75" customHeight="1" x14ac:dyDescent="0.35">
      <c r="D126" s="34" t="s">
        <v>134</v>
      </c>
    </row>
    <row r="127" spans="4:4" ht="15.75" customHeight="1" x14ac:dyDescent="0.35">
      <c r="D127" s="34" t="s">
        <v>134</v>
      </c>
    </row>
    <row r="128" spans="4:4" ht="15.75" customHeight="1" x14ac:dyDescent="0.35">
      <c r="D128" s="34" t="s">
        <v>134</v>
      </c>
    </row>
    <row r="129" spans="4:4" ht="15.75" customHeight="1" x14ac:dyDescent="0.35">
      <c r="D129" s="34" t="s">
        <v>134</v>
      </c>
    </row>
    <row r="130" spans="4:4" ht="15.75" customHeight="1" x14ac:dyDescent="0.35">
      <c r="D130" s="34" t="s">
        <v>134</v>
      </c>
    </row>
    <row r="131" spans="4:4" ht="15.75" customHeight="1" x14ac:dyDescent="0.35">
      <c r="D131" s="34" t="s">
        <v>134</v>
      </c>
    </row>
    <row r="132" spans="4:4" ht="15.75" customHeight="1" x14ac:dyDescent="0.35">
      <c r="D132" s="34" t="s">
        <v>134</v>
      </c>
    </row>
    <row r="133" spans="4:4" ht="15.75" customHeight="1" x14ac:dyDescent="0.35">
      <c r="D133" s="34" t="s">
        <v>134</v>
      </c>
    </row>
    <row r="134" spans="4:4" ht="15.75" customHeight="1" x14ac:dyDescent="0.35">
      <c r="D134" s="34" t="s">
        <v>134</v>
      </c>
    </row>
    <row r="135" spans="4:4" ht="15.75" customHeight="1" x14ac:dyDescent="0.35">
      <c r="D135" s="34" t="s">
        <v>134</v>
      </c>
    </row>
    <row r="136" spans="4:4" ht="15.75" customHeight="1" x14ac:dyDescent="0.35">
      <c r="D136" s="34" t="s">
        <v>134</v>
      </c>
    </row>
    <row r="137" spans="4:4" ht="15.75" customHeight="1" x14ac:dyDescent="0.35">
      <c r="D137" s="34" t="s">
        <v>134</v>
      </c>
    </row>
    <row r="138" spans="4:4" ht="15.75" customHeight="1" x14ac:dyDescent="0.35">
      <c r="D138" s="34" t="s">
        <v>134</v>
      </c>
    </row>
    <row r="139" spans="4:4" ht="15.75" customHeight="1" x14ac:dyDescent="0.35">
      <c r="D139" s="34" t="s">
        <v>134</v>
      </c>
    </row>
    <row r="140" spans="4:4" ht="15.75" customHeight="1" x14ac:dyDescent="0.35">
      <c r="D140" s="34" t="s">
        <v>134</v>
      </c>
    </row>
    <row r="141" spans="4:4" ht="15.75" customHeight="1" x14ac:dyDescent="0.35">
      <c r="D141" s="34" t="s">
        <v>134</v>
      </c>
    </row>
    <row r="142" spans="4:4" ht="15.75" customHeight="1" x14ac:dyDescent="0.35">
      <c r="D142" s="34" t="s">
        <v>134</v>
      </c>
    </row>
    <row r="143" spans="4:4" ht="15.75" customHeight="1" x14ac:dyDescent="0.35">
      <c r="D143" s="34" t="s">
        <v>134</v>
      </c>
    </row>
    <row r="144" spans="4:4" ht="15.75" customHeight="1" x14ac:dyDescent="0.35">
      <c r="D144" s="34" t="s">
        <v>134</v>
      </c>
    </row>
    <row r="145" spans="4:4" ht="15.75" customHeight="1" x14ac:dyDescent="0.35">
      <c r="D145" s="34" t="s">
        <v>134</v>
      </c>
    </row>
    <row r="146" spans="4:4" ht="15.75" customHeight="1" x14ac:dyDescent="0.35">
      <c r="D146" s="34" t="s">
        <v>134</v>
      </c>
    </row>
    <row r="147" spans="4:4" ht="15.75" customHeight="1" x14ac:dyDescent="0.35">
      <c r="D147" s="34" t="s">
        <v>134</v>
      </c>
    </row>
    <row r="148" spans="4:4" ht="15.75" customHeight="1" x14ac:dyDescent="0.35">
      <c r="D148" s="34" t="s">
        <v>134</v>
      </c>
    </row>
    <row r="149" spans="4:4" ht="15.75" customHeight="1" x14ac:dyDescent="0.35">
      <c r="D149" s="34" t="s">
        <v>134</v>
      </c>
    </row>
    <row r="150" spans="4:4" ht="15.75" customHeight="1" x14ac:dyDescent="0.35">
      <c r="D150" s="34" t="s">
        <v>134</v>
      </c>
    </row>
    <row r="151" spans="4:4" ht="15.75" customHeight="1" x14ac:dyDescent="0.35">
      <c r="D151" s="34" t="s">
        <v>134</v>
      </c>
    </row>
    <row r="152" spans="4:4" ht="15.75" customHeight="1" x14ac:dyDescent="0.35">
      <c r="D152" s="34" t="s">
        <v>134</v>
      </c>
    </row>
    <row r="153" spans="4:4" ht="15.75" customHeight="1" x14ac:dyDescent="0.35">
      <c r="D153" s="34" t="s">
        <v>134</v>
      </c>
    </row>
    <row r="154" spans="4:4" ht="15.75" customHeight="1" x14ac:dyDescent="0.35">
      <c r="D154" s="34" t="s">
        <v>134</v>
      </c>
    </row>
    <row r="155" spans="4:4" ht="15.75" customHeight="1" x14ac:dyDescent="0.35">
      <c r="D155" s="34" t="s">
        <v>134</v>
      </c>
    </row>
    <row r="156" spans="4:4" ht="15.75" customHeight="1" x14ac:dyDescent="0.35">
      <c r="D156" s="34" t="s">
        <v>134</v>
      </c>
    </row>
    <row r="157" spans="4:4" ht="15.75" customHeight="1" x14ac:dyDescent="0.35">
      <c r="D157" s="34" t="s">
        <v>134</v>
      </c>
    </row>
    <row r="158" spans="4:4" ht="15.75" customHeight="1" x14ac:dyDescent="0.35">
      <c r="D158" s="34" t="s">
        <v>134</v>
      </c>
    </row>
    <row r="159" spans="4:4" ht="15.75" customHeight="1" x14ac:dyDescent="0.35">
      <c r="D159" s="34" t="s">
        <v>134</v>
      </c>
    </row>
    <row r="160" spans="4:4" ht="15.75" customHeight="1" x14ac:dyDescent="0.35">
      <c r="D160" s="34" t="s">
        <v>134</v>
      </c>
    </row>
    <row r="161" spans="4:4" ht="15.75" customHeight="1" x14ac:dyDescent="0.35">
      <c r="D161" s="34" t="s">
        <v>134</v>
      </c>
    </row>
    <row r="162" spans="4:4" ht="15.75" customHeight="1" x14ac:dyDescent="0.35">
      <c r="D162" s="34" t="s">
        <v>134</v>
      </c>
    </row>
    <row r="163" spans="4:4" ht="15.75" customHeight="1" x14ac:dyDescent="0.35">
      <c r="D163" s="34" t="s">
        <v>134</v>
      </c>
    </row>
    <row r="164" spans="4:4" ht="15.75" customHeight="1" x14ac:dyDescent="0.35">
      <c r="D164" s="34" t="s">
        <v>134</v>
      </c>
    </row>
    <row r="165" spans="4:4" ht="15.75" customHeight="1" x14ac:dyDescent="0.35">
      <c r="D165" s="34" t="s">
        <v>134</v>
      </c>
    </row>
    <row r="166" spans="4:4" ht="15.75" customHeight="1" x14ac:dyDescent="0.35">
      <c r="D166" s="34" t="s">
        <v>134</v>
      </c>
    </row>
    <row r="167" spans="4:4" ht="15.75" customHeight="1" x14ac:dyDescent="0.35">
      <c r="D167" s="34" t="s">
        <v>134</v>
      </c>
    </row>
    <row r="168" spans="4:4" ht="15.75" customHeight="1" x14ac:dyDescent="0.35">
      <c r="D168" s="34" t="s">
        <v>134</v>
      </c>
    </row>
    <row r="169" spans="4:4" ht="15.75" customHeight="1" x14ac:dyDescent="0.35">
      <c r="D169" s="34" t="s">
        <v>134</v>
      </c>
    </row>
    <row r="170" spans="4:4" ht="15.75" customHeight="1" x14ac:dyDescent="0.35">
      <c r="D170" s="34" t="s">
        <v>134</v>
      </c>
    </row>
    <row r="171" spans="4:4" ht="15.75" customHeight="1" x14ac:dyDescent="0.35">
      <c r="D171" s="34" t="s">
        <v>134</v>
      </c>
    </row>
    <row r="172" spans="4:4" ht="15.75" customHeight="1" x14ac:dyDescent="0.35">
      <c r="D172" s="34" t="s">
        <v>134</v>
      </c>
    </row>
    <row r="173" spans="4:4" ht="15.75" customHeight="1" x14ac:dyDescent="0.35">
      <c r="D173" s="34" t="s">
        <v>134</v>
      </c>
    </row>
    <row r="174" spans="4:4" ht="15.75" customHeight="1" x14ac:dyDescent="0.35">
      <c r="D174" s="34" t="s">
        <v>134</v>
      </c>
    </row>
    <row r="175" spans="4:4" ht="15.75" customHeight="1" x14ac:dyDescent="0.35">
      <c r="D175" s="34" t="s">
        <v>134</v>
      </c>
    </row>
    <row r="176" spans="4:4" ht="15.75" customHeight="1" x14ac:dyDescent="0.35">
      <c r="D176" s="34" t="s">
        <v>134</v>
      </c>
    </row>
    <row r="177" spans="4:4" ht="15.75" customHeight="1" x14ac:dyDescent="0.35">
      <c r="D177" s="34" t="s">
        <v>134</v>
      </c>
    </row>
    <row r="178" spans="4:4" ht="15.75" customHeight="1" x14ac:dyDescent="0.35">
      <c r="D178" s="34" t="s">
        <v>134</v>
      </c>
    </row>
    <row r="179" spans="4:4" ht="15.75" customHeight="1" x14ac:dyDescent="0.35">
      <c r="D179" s="34" t="s">
        <v>134</v>
      </c>
    </row>
    <row r="180" spans="4:4" ht="15.75" customHeight="1" x14ac:dyDescent="0.35">
      <c r="D180" s="34" t="s">
        <v>134</v>
      </c>
    </row>
    <row r="181" spans="4:4" ht="15.75" customHeight="1" x14ac:dyDescent="0.35">
      <c r="D181" s="34" t="s">
        <v>134</v>
      </c>
    </row>
    <row r="182" spans="4:4" ht="15.75" customHeight="1" x14ac:dyDescent="0.35">
      <c r="D182" s="34" t="s">
        <v>134</v>
      </c>
    </row>
    <row r="183" spans="4:4" ht="15.75" customHeight="1" x14ac:dyDescent="0.35">
      <c r="D183" s="34" t="s">
        <v>134</v>
      </c>
    </row>
    <row r="184" spans="4:4" ht="15.75" customHeight="1" x14ac:dyDescent="0.35">
      <c r="D184" s="34" t="s">
        <v>134</v>
      </c>
    </row>
    <row r="185" spans="4:4" ht="15.75" customHeight="1" x14ac:dyDescent="0.35">
      <c r="D185" s="34" t="s">
        <v>134</v>
      </c>
    </row>
    <row r="186" spans="4:4" ht="15.75" customHeight="1" x14ac:dyDescent="0.35">
      <c r="D186" s="34" t="s">
        <v>134</v>
      </c>
    </row>
    <row r="187" spans="4:4" ht="15.75" customHeight="1" x14ac:dyDescent="0.35">
      <c r="D187" s="34" t="s">
        <v>134</v>
      </c>
    </row>
    <row r="188" spans="4:4" ht="15.75" customHeight="1" x14ac:dyDescent="0.35">
      <c r="D188" s="34" t="s">
        <v>134</v>
      </c>
    </row>
    <row r="189" spans="4:4" ht="15.75" customHeight="1" x14ac:dyDescent="0.35">
      <c r="D189" s="34" t="s">
        <v>134</v>
      </c>
    </row>
    <row r="190" spans="4:4" ht="15.75" customHeight="1" x14ac:dyDescent="0.35">
      <c r="D190" s="34" t="s">
        <v>134</v>
      </c>
    </row>
    <row r="191" spans="4:4" ht="15.75" customHeight="1" x14ac:dyDescent="0.35">
      <c r="D191" s="34" t="s">
        <v>134</v>
      </c>
    </row>
    <row r="192" spans="4:4" ht="15.75" customHeight="1" x14ac:dyDescent="0.35">
      <c r="D192" s="34" t="s">
        <v>134</v>
      </c>
    </row>
    <row r="193" spans="4:4" ht="15.75" customHeight="1" x14ac:dyDescent="0.35">
      <c r="D193" s="34" t="s">
        <v>134</v>
      </c>
    </row>
    <row r="194" spans="4:4" ht="15.75" customHeight="1" x14ac:dyDescent="0.35">
      <c r="D194" s="34" t="s">
        <v>134</v>
      </c>
    </row>
    <row r="195" spans="4:4" ht="15.75" customHeight="1" x14ac:dyDescent="0.35">
      <c r="D195" s="34" t="s">
        <v>134</v>
      </c>
    </row>
    <row r="196" spans="4:4" ht="15.75" customHeight="1" x14ac:dyDescent="0.35">
      <c r="D196" s="34" t="s">
        <v>134</v>
      </c>
    </row>
    <row r="197" spans="4:4" ht="15.75" customHeight="1" x14ac:dyDescent="0.35">
      <c r="D197" s="34" t="s">
        <v>134</v>
      </c>
    </row>
    <row r="198" spans="4:4" ht="15.75" customHeight="1" x14ac:dyDescent="0.35">
      <c r="D198" s="34" t="s">
        <v>134</v>
      </c>
    </row>
    <row r="199" spans="4:4" ht="15.75" customHeight="1" x14ac:dyDescent="0.35">
      <c r="D199" s="34" t="s">
        <v>134</v>
      </c>
    </row>
    <row r="200" spans="4:4" ht="15.75" customHeight="1" x14ac:dyDescent="0.35">
      <c r="D200" s="34" t="s">
        <v>134</v>
      </c>
    </row>
    <row r="201" spans="4:4" ht="15.75" customHeight="1" x14ac:dyDescent="0.35">
      <c r="D201" s="34" t="s">
        <v>134</v>
      </c>
    </row>
    <row r="202" spans="4:4" ht="15.75" customHeight="1" x14ac:dyDescent="0.35">
      <c r="D202" s="34" t="s">
        <v>134</v>
      </c>
    </row>
    <row r="203" spans="4:4" ht="15.75" customHeight="1" x14ac:dyDescent="0.35">
      <c r="D203" s="34" t="s">
        <v>134</v>
      </c>
    </row>
    <row r="204" spans="4:4" ht="15.75" customHeight="1" x14ac:dyDescent="0.35">
      <c r="D204" s="34" t="s">
        <v>134</v>
      </c>
    </row>
    <row r="205" spans="4:4" ht="15.75" customHeight="1" x14ac:dyDescent="0.35">
      <c r="D205" s="34" t="s">
        <v>134</v>
      </c>
    </row>
    <row r="206" spans="4:4" ht="15.75" customHeight="1" x14ac:dyDescent="0.35">
      <c r="D206" s="34" t="s">
        <v>134</v>
      </c>
    </row>
    <row r="207" spans="4:4" ht="15.75" customHeight="1" x14ac:dyDescent="0.35">
      <c r="D207" s="34" t="s">
        <v>134</v>
      </c>
    </row>
    <row r="208" spans="4:4" ht="15.75" customHeight="1" x14ac:dyDescent="0.35">
      <c r="D208" s="34" t="s">
        <v>134</v>
      </c>
    </row>
    <row r="209" spans="4:4" ht="15.75" customHeight="1" x14ac:dyDescent="0.35">
      <c r="D209" s="34" t="s">
        <v>134</v>
      </c>
    </row>
    <row r="210" spans="4:4" ht="15.75" customHeight="1" x14ac:dyDescent="0.35">
      <c r="D210" s="34" t="s">
        <v>134</v>
      </c>
    </row>
    <row r="211" spans="4:4" ht="15.75" customHeight="1" x14ac:dyDescent="0.35">
      <c r="D211" s="34" t="s">
        <v>134</v>
      </c>
    </row>
    <row r="212" spans="4:4" ht="15.75" customHeight="1" x14ac:dyDescent="0.35">
      <c r="D212" s="34" t="s">
        <v>134</v>
      </c>
    </row>
    <row r="213" spans="4:4" ht="15.75" customHeight="1" x14ac:dyDescent="0.35">
      <c r="D213" s="34" t="s">
        <v>134</v>
      </c>
    </row>
    <row r="214" spans="4:4" ht="15.75" customHeight="1" x14ac:dyDescent="0.35">
      <c r="D214" s="34" t="s">
        <v>134</v>
      </c>
    </row>
    <row r="215" spans="4:4" ht="15.75" customHeight="1" x14ac:dyDescent="0.35">
      <c r="D215" s="34" t="s">
        <v>134</v>
      </c>
    </row>
    <row r="216" spans="4:4" ht="15.75" customHeight="1" x14ac:dyDescent="0.35">
      <c r="D216" s="34" t="s">
        <v>134</v>
      </c>
    </row>
    <row r="217" spans="4:4" ht="15.75" customHeight="1" x14ac:dyDescent="0.35">
      <c r="D217" s="34" t="s">
        <v>134</v>
      </c>
    </row>
    <row r="218" spans="4:4" ht="15.75" customHeight="1" x14ac:dyDescent="0.35">
      <c r="D218" s="34" t="s">
        <v>134</v>
      </c>
    </row>
    <row r="219" spans="4:4" ht="15.75" customHeight="1" x14ac:dyDescent="0.35">
      <c r="D219" s="34" t="s">
        <v>134</v>
      </c>
    </row>
    <row r="220" spans="4:4" ht="15.75" customHeight="1" x14ac:dyDescent="0.35">
      <c r="D220" s="34" t="s">
        <v>134</v>
      </c>
    </row>
    <row r="221" spans="4:4" ht="15.75" customHeight="1" x14ac:dyDescent="0.35">
      <c r="D221" s="34" t="s">
        <v>134</v>
      </c>
    </row>
    <row r="222" spans="4:4" ht="15.75" customHeight="1" x14ac:dyDescent="0.35">
      <c r="D222" s="34" t="s">
        <v>134</v>
      </c>
    </row>
    <row r="223" spans="4:4" ht="15.75" customHeight="1" x14ac:dyDescent="0.35">
      <c r="D223" s="34" t="s">
        <v>134</v>
      </c>
    </row>
    <row r="224" spans="4:4" ht="15.75" customHeight="1" x14ac:dyDescent="0.35">
      <c r="D224" s="34" t="s">
        <v>134</v>
      </c>
    </row>
    <row r="225" spans="4:4" ht="15.75" customHeight="1" x14ac:dyDescent="0.35">
      <c r="D225" s="34" t="s">
        <v>134</v>
      </c>
    </row>
    <row r="226" spans="4:4" ht="15.75" customHeight="1" x14ac:dyDescent="0.35">
      <c r="D226" s="34" t="s">
        <v>134</v>
      </c>
    </row>
    <row r="227" spans="4:4" ht="15.75" customHeight="1" x14ac:dyDescent="0.35">
      <c r="D227" s="34" t="s">
        <v>134</v>
      </c>
    </row>
    <row r="228" spans="4:4" ht="15.75" customHeight="1" x14ac:dyDescent="0.35">
      <c r="D228" s="34" t="s">
        <v>134</v>
      </c>
    </row>
    <row r="229" spans="4:4" ht="15.75" customHeight="1" x14ac:dyDescent="0.35">
      <c r="D229" s="34" t="s">
        <v>134</v>
      </c>
    </row>
    <row r="230" spans="4:4" ht="15.75" customHeight="1" x14ac:dyDescent="0.35">
      <c r="D230" s="34" t="s">
        <v>134</v>
      </c>
    </row>
    <row r="231" spans="4:4" ht="15.75" customHeight="1" x14ac:dyDescent="0.35">
      <c r="D231" s="34" t="s">
        <v>134</v>
      </c>
    </row>
    <row r="232" spans="4:4" ht="15.75" customHeight="1" x14ac:dyDescent="0.35">
      <c r="D232" s="34" t="s">
        <v>134</v>
      </c>
    </row>
    <row r="233" spans="4:4" ht="15.75" customHeight="1" x14ac:dyDescent="0.35">
      <c r="D233" s="34" t="s">
        <v>134</v>
      </c>
    </row>
    <row r="234" spans="4:4" ht="15.75" customHeight="1" x14ac:dyDescent="0.35">
      <c r="D234" s="34" t="s">
        <v>134</v>
      </c>
    </row>
    <row r="235" spans="4:4" ht="15.75" customHeight="1" x14ac:dyDescent="0.35">
      <c r="D235" s="34" t="s">
        <v>134</v>
      </c>
    </row>
    <row r="236" spans="4:4" ht="15.75" customHeight="1" x14ac:dyDescent="0.35">
      <c r="D236" s="34" t="s">
        <v>134</v>
      </c>
    </row>
    <row r="237" spans="4:4" ht="15.75" customHeight="1" x14ac:dyDescent="0.35">
      <c r="D237" s="34" t="s">
        <v>134</v>
      </c>
    </row>
    <row r="238" spans="4:4" ht="15.75" customHeight="1" x14ac:dyDescent="0.35">
      <c r="D238" s="34" t="s">
        <v>134</v>
      </c>
    </row>
    <row r="239" spans="4:4" ht="15.75" customHeight="1" x14ac:dyDescent="0.35">
      <c r="D239" s="34" t="s">
        <v>134</v>
      </c>
    </row>
    <row r="240" spans="4:4" ht="15.75" customHeight="1" x14ac:dyDescent="0.35">
      <c r="D240" s="34" t="s">
        <v>134</v>
      </c>
    </row>
    <row r="241" spans="4:4" ht="15.75" customHeight="1" x14ac:dyDescent="0.35">
      <c r="D241" s="34" t="s">
        <v>134</v>
      </c>
    </row>
    <row r="242" spans="4:4" ht="15.75" customHeight="1" x14ac:dyDescent="0.35">
      <c r="D242" s="34" t="s">
        <v>134</v>
      </c>
    </row>
    <row r="243" spans="4:4" ht="15.75" customHeight="1" x14ac:dyDescent="0.35">
      <c r="D243" s="34" t="s">
        <v>134</v>
      </c>
    </row>
    <row r="244" spans="4:4" ht="15.75" customHeight="1" x14ac:dyDescent="0.35">
      <c r="D244" s="34" t="s">
        <v>134</v>
      </c>
    </row>
    <row r="245" spans="4:4" ht="15.75" customHeight="1" x14ac:dyDescent="0.35">
      <c r="D245" s="34" t="s">
        <v>134</v>
      </c>
    </row>
    <row r="246" spans="4:4" ht="15.75" customHeight="1" x14ac:dyDescent="0.35">
      <c r="D246" s="34" t="s">
        <v>134</v>
      </c>
    </row>
    <row r="247" spans="4:4" ht="15.75" customHeight="1" x14ac:dyDescent="0.35">
      <c r="D247" s="34" t="s">
        <v>134</v>
      </c>
    </row>
    <row r="248" spans="4:4" ht="15.75" customHeight="1" x14ac:dyDescent="0.35">
      <c r="D248" s="34" t="s">
        <v>134</v>
      </c>
    </row>
    <row r="249" spans="4:4" ht="15.75" customHeight="1" x14ac:dyDescent="0.35">
      <c r="D249" s="34" t="s">
        <v>134</v>
      </c>
    </row>
    <row r="250" spans="4:4" ht="15.75" customHeight="1" x14ac:dyDescent="0.35">
      <c r="D250" s="34" t="s">
        <v>134</v>
      </c>
    </row>
    <row r="251" spans="4:4" ht="15.75" customHeight="1" x14ac:dyDescent="0.35">
      <c r="D251" s="34" t="s">
        <v>134</v>
      </c>
    </row>
    <row r="252" spans="4:4" ht="15.75" customHeight="1" x14ac:dyDescent="0.35">
      <c r="D252" s="34" t="s">
        <v>134</v>
      </c>
    </row>
    <row r="253" spans="4:4" ht="15.75" customHeight="1" x14ac:dyDescent="0.35">
      <c r="D253" s="34" t="s">
        <v>134</v>
      </c>
    </row>
    <row r="254" spans="4:4" ht="15.75" customHeight="1" x14ac:dyDescent="0.35">
      <c r="D254" s="34" t="s">
        <v>134</v>
      </c>
    </row>
    <row r="255" spans="4:4" ht="15.75" customHeight="1" x14ac:dyDescent="0.35">
      <c r="D255" s="34" t="s">
        <v>134</v>
      </c>
    </row>
    <row r="256" spans="4:4" ht="15.75" customHeight="1" x14ac:dyDescent="0.35">
      <c r="D256" s="34" t="s">
        <v>134</v>
      </c>
    </row>
    <row r="257" spans="4:4" ht="15.75" customHeight="1" x14ac:dyDescent="0.35">
      <c r="D257" s="34" t="s">
        <v>134</v>
      </c>
    </row>
    <row r="258" spans="4:4" ht="15.75" customHeight="1" x14ac:dyDescent="0.35">
      <c r="D258" s="34" t="s">
        <v>134</v>
      </c>
    </row>
    <row r="259" spans="4:4" ht="15.75" customHeight="1" x14ac:dyDescent="0.35">
      <c r="D259" s="34" t="s">
        <v>134</v>
      </c>
    </row>
    <row r="260" spans="4:4" ht="15.75" customHeight="1" x14ac:dyDescent="0.35">
      <c r="D260" s="34" t="s">
        <v>134</v>
      </c>
    </row>
    <row r="261" spans="4:4" ht="15.75" customHeight="1" x14ac:dyDescent="0.35">
      <c r="D261" s="34" t="s">
        <v>134</v>
      </c>
    </row>
    <row r="262" spans="4:4" ht="15.75" customHeight="1" x14ac:dyDescent="0.35">
      <c r="D262" s="34" t="s">
        <v>134</v>
      </c>
    </row>
    <row r="263" spans="4:4" ht="15.75" customHeight="1" x14ac:dyDescent="0.35">
      <c r="D263" s="34" t="s">
        <v>134</v>
      </c>
    </row>
    <row r="264" spans="4:4" ht="15.75" customHeight="1" x14ac:dyDescent="0.35">
      <c r="D264" s="34" t="s">
        <v>134</v>
      </c>
    </row>
    <row r="265" spans="4:4" ht="15.75" customHeight="1" x14ac:dyDescent="0.35">
      <c r="D265" s="34" t="s">
        <v>134</v>
      </c>
    </row>
    <row r="266" spans="4:4" ht="15.75" customHeight="1" x14ac:dyDescent="0.35">
      <c r="D266" s="34" t="s">
        <v>134</v>
      </c>
    </row>
    <row r="267" spans="4:4" ht="15.75" customHeight="1" x14ac:dyDescent="0.35">
      <c r="D267" s="34" t="s">
        <v>134</v>
      </c>
    </row>
    <row r="268" spans="4:4" ht="15.75" customHeight="1" x14ac:dyDescent="0.35">
      <c r="D268" s="34" t="s">
        <v>134</v>
      </c>
    </row>
    <row r="269" spans="4:4" ht="15.75" customHeight="1" x14ac:dyDescent="0.35">
      <c r="D269" s="34" t="s">
        <v>134</v>
      </c>
    </row>
    <row r="270" spans="4:4" ht="15.75" customHeight="1" x14ac:dyDescent="0.35">
      <c r="D270" s="34" t="s">
        <v>134</v>
      </c>
    </row>
    <row r="271" spans="4:4" ht="15.75" customHeight="1" x14ac:dyDescent="0.35">
      <c r="D271" s="34" t="s">
        <v>134</v>
      </c>
    </row>
    <row r="272" spans="4:4" ht="15.75" customHeight="1" x14ac:dyDescent="0.35">
      <c r="D272" s="34" t="s">
        <v>134</v>
      </c>
    </row>
    <row r="273" spans="4:4" ht="15.75" customHeight="1" x14ac:dyDescent="0.35">
      <c r="D273" s="34" t="s">
        <v>134</v>
      </c>
    </row>
    <row r="274" spans="4:4" ht="15.75" customHeight="1" x14ac:dyDescent="0.35">
      <c r="D274" s="34" t="s">
        <v>134</v>
      </c>
    </row>
    <row r="275" spans="4:4" ht="15.75" customHeight="1" x14ac:dyDescent="0.35">
      <c r="D275" s="34" t="s">
        <v>134</v>
      </c>
    </row>
    <row r="276" spans="4:4" ht="15.75" customHeight="1" x14ac:dyDescent="0.35">
      <c r="D276" s="34" t="s">
        <v>134</v>
      </c>
    </row>
    <row r="277" spans="4:4" ht="15.75" customHeight="1" x14ac:dyDescent="0.35">
      <c r="D277" s="34" t="s">
        <v>134</v>
      </c>
    </row>
    <row r="278" spans="4:4" ht="15.75" customHeight="1" x14ac:dyDescent="0.35">
      <c r="D278" s="34" t="s">
        <v>134</v>
      </c>
    </row>
    <row r="279" spans="4:4" ht="15.75" customHeight="1" x14ac:dyDescent="0.35">
      <c r="D279" s="34" t="s">
        <v>134</v>
      </c>
    </row>
    <row r="280" spans="4:4" ht="15.75" customHeight="1" x14ac:dyDescent="0.35">
      <c r="D280" s="34" t="s">
        <v>134</v>
      </c>
    </row>
    <row r="281" spans="4:4" ht="15.75" customHeight="1" x14ac:dyDescent="0.35">
      <c r="D281" s="34" t="s">
        <v>134</v>
      </c>
    </row>
    <row r="282" spans="4:4" ht="15.75" customHeight="1" x14ac:dyDescent="0.35">
      <c r="D282" s="34" t="s">
        <v>134</v>
      </c>
    </row>
    <row r="283" spans="4:4" ht="15.75" customHeight="1" x14ac:dyDescent="0.35">
      <c r="D283" s="34" t="s">
        <v>134</v>
      </c>
    </row>
    <row r="284" spans="4:4" ht="15.75" customHeight="1" x14ac:dyDescent="0.35">
      <c r="D284" s="34" t="s">
        <v>134</v>
      </c>
    </row>
    <row r="285" spans="4:4" ht="15.75" customHeight="1" x14ac:dyDescent="0.35">
      <c r="D285" s="34" t="s">
        <v>134</v>
      </c>
    </row>
    <row r="286" spans="4:4" ht="15.75" customHeight="1" x14ac:dyDescent="0.35">
      <c r="D286" s="34" t="s">
        <v>134</v>
      </c>
    </row>
    <row r="287" spans="4:4" ht="15.75" customHeight="1" x14ac:dyDescent="0.35">
      <c r="D287" s="34" t="s">
        <v>134</v>
      </c>
    </row>
    <row r="288" spans="4:4" ht="15.75" customHeight="1" x14ac:dyDescent="0.35">
      <c r="D288" s="34" t="s">
        <v>134</v>
      </c>
    </row>
    <row r="289" spans="4:4" ht="15.75" customHeight="1" x14ac:dyDescent="0.35">
      <c r="D289" s="34" t="s">
        <v>134</v>
      </c>
    </row>
    <row r="290" spans="4:4" ht="15.75" customHeight="1" x14ac:dyDescent="0.35">
      <c r="D290" s="34" t="s">
        <v>134</v>
      </c>
    </row>
    <row r="291" spans="4:4" ht="15.75" customHeight="1" x14ac:dyDescent="0.35">
      <c r="D291" s="34" t="s">
        <v>134</v>
      </c>
    </row>
    <row r="292" spans="4:4" ht="15.75" customHeight="1" x14ac:dyDescent="0.35">
      <c r="D292" s="34" t="s">
        <v>134</v>
      </c>
    </row>
    <row r="293" spans="4:4" ht="15.75" customHeight="1" x14ac:dyDescent="0.35">
      <c r="D293" s="34" t="s">
        <v>134</v>
      </c>
    </row>
    <row r="294" spans="4:4" ht="15.75" customHeight="1" x14ac:dyDescent="0.35">
      <c r="D294" s="34" t="s">
        <v>134</v>
      </c>
    </row>
    <row r="295" spans="4:4" ht="15.75" customHeight="1" x14ac:dyDescent="0.35">
      <c r="D295" s="34" t="s">
        <v>134</v>
      </c>
    </row>
    <row r="296" spans="4:4" ht="15.75" customHeight="1" x14ac:dyDescent="0.35">
      <c r="D296" s="34" t="s">
        <v>134</v>
      </c>
    </row>
    <row r="297" spans="4:4" ht="15.75" customHeight="1" x14ac:dyDescent="0.35">
      <c r="D297" s="34" t="s">
        <v>134</v>
      </c>
    </row>
    <row r="298" spans="4:4" ht="15.75" customHeight="1" x14ac:dyDescent="0.35">
      <c r="D298" s="34" t="s">
        <v>134</v>
      </c>
    </row>
    <row r="299" spans="4:4" ht="15.75" customHeight="1" x14ac:dyDescent="0.35">
      <c r="D299" s="34" t="s">
        <v>134</v>
      </c>
    </row>
    <row r="300" spans="4:4" ht="15.75" customHeight="1" x14ac:dyDescent="0.35">
      <c r="D300" s="34" t="s">
        <v>134</v>
      </c>
    </row>
    <row r="301" spans="4:4" ht="15.75" customHeight="1" x14ac:dyDescent="0.35">
      <c r="D301" s="34" t="s">
        <v>134</v>
      </c>
    </row>
    <row r="302" spans="4:4" ht="15.75" customHeight="1" x14ac:dyDescent="0.35">
      <c r="D302" s="34" t="s">
        <v>134</v>
      </c>
    </row>
    <row r="303" spans="4:4" ht="15.75" customHeight="1" x14ac:dyDescent="0.35">
      <c r="D303" s="34" t="s">
        <v>134</v>
      </c>
    </row>
    <row r="304" spans="4:4" ht="15.75" customHeight="1" x14ac:dyDescent="0.35">
      <c r="D304" s="34" t="s">
        <v>134</v>
      </c>
    </row>
    <row r="305" spans="4:4" ht="15.75" customHeight="1" x14ac:dyDescent="0.35">
      <c r="D305" s="34" t="s">
        <v>134</v>
      </c>
    </row>
    <row r="306" spans="4:4" ht="15.75" customHeight="1" x14ac:dyDescent="0.35">
      <c r="D306" s="34" t="s">
        <v>134</v>
      </c>
    </row>
    <row r="307" spans="4:4" ht="15.75" customHeight="1" x14ac:dyDescent="0.35">
      <c r="D307" s="34" t="s">
        <v>134</v>
      </c>
    </row>
    <row r="308" spans="4:4" ht="15.75" customHeight="1" x14ac:dyDescent="0.35">
      <c r="D308" s="34" t="s">
        <v>134</v>
      </c>
    </row>
    <row r="309" spans="4:4" ht="15.75" customHeight="1" x14ac:dyDescent="0.35">
      <c r="D309" s="34" t="s">
        <v>134</v>
      </c>
    </row>
    <row r="310" spans="4:4" ht="15.75" customHeight="1" x14ac:dyDescent="0.35">
      <c r="D310" s="34" t="s">
        <v>134</v>
      </c>
    </row>
    <row r="311" spans="4:4" ht="15.75" customHeight="1" x14ac:dyDescent="0.35">
      <c r="D311" s="34" t="s">
        <v>134</v>
      </c>
    </row>
    <row r="312" spans="4:4" ht="15.75" customHeight="1" x14ac:dyDescent="0.35">
      <c r="D312" s="34" t="s">
        <v>134</v>
      </c>
    </row>
    <row r="313" spans="4:4" ht="15.75" customHeight="1" x14ac:dyDescent="0.35">
      <c r="D313" s="34" t="s">
        <v>134</v>
      </c>
    </row>
    <row r="314" spans="4:4" ht="15.75" customHeight="1" x14ac:dyDescent="0.35">
      <c r="D314" s="34" t="s">
        <v>134</v>
      </c>
    </row>
    <row r="315" spans="4:4" ht="15.75" customHeight="1" x14ac:dyDescent="0.35">
      <c r="D315" s="34" t="s">
        <v>134</v>
      </c>
    </row>
    <row r="316" spans="4:4" ht="15.75" customHeight="1" x14ac:dyDescent="0.35">
      <c r="D316" s="34" t="s">
        <v>134</v>
      </c>
    </row>
    <row r="317" spans="4:4" ht="15.75" customHeight="1" x14ac:dyDescent="0.35">
      <c r="D317" s="34" t="s">
        <v>134</v>
      </c>
    </row>
    <row r="318" spans="4:4" ht="15.75" customHeight="1" x14ac:dyDescent="0.35">
      <c r="D318" s="34" t="s">
        <v>134</v>
      </c>
    </row>
    <row r="319" spans="4:4" ht="15.75" customHeight="1" x14ac:dyDescent="0.35">
      <c r="D319" s="34" t="s">
        <v>134</v>
      </c>
    </row>
    <row r="320" spans="4:4" ht="15.75" customHeight="1" x14ac:dyDescent="0.35">
      <c r="D320" s="34" t="s">
        <v>134</v>
      </c>
    </row>
    <row r="321" spans="4:4" ht="15.75" customHeight="1" x14ac:dyDescent="0.35">
      <c r="D321" s="34" t="s">
        <v>134</v>
      </c>
    </row>
    <row r="322" spans="4:4" ht="15.75" customHeight="1" x14ac:dyDescent="0.35">
      <c r="D322" s="34" t="s">
        <v>134</v>
      </c>
    </row>
    <row r="323" spans="4:4" ht="15.75" customHeight="1" x14ac:dyDescent="0.35">
      <c r="D323" s="34" t="s">
        <v>134</v>
      </c>
    </row>
    <row r="324" spans="4:4" ht="15.75" customHeight="1" x14ac:dyDescent="0.35">
      <c r="D324" s="34" t="s">
        <v>134</v>
      </c>
    </row>
    <row r="325" spans="4:4" ht="15.75" customHeight="1" x14ac:dyDescent="0.35">
      <c r="D325" s="34" t="s">
        <v>134</v>
      </c>
    </row>
    <row r="326" spans="4:4" ht="15.75" customHeight="1" x14ac:dyDescent="0.35">
      <c r="D326" s="34" t="s">
        <v>134</v>
      </c>
    </row>
    <row r="327" spans="4:4" ht="15.75" customHeight="1" x14ac:dyDescent="0.35">
      <c r="D327" s="34" t="s">
        <v>134</v>
      </c>
    </row>
    <row r="328" spans="4:4" ht="15.75" customHeight="1" x14ac:dyDescent="0.35">
      <c r="D328" s="34" t="s">
        <v>134</v>
      </c>
    </row>
    <row r="329" spans="4:4" ht="15.75" customHeight="1" x14ac:dyDescent="0.35">
      <c r="D329" s="34" t="s">
        <v>134</v>
      </c>
    </row>
    <row r="330" spans="4:4" ht="15.75" customHeight="1" x14ac:dyDescent="0.35">
      <c r="D330" s="34" t="s">
        <v>134</v>
      </c>
    </row>
    <row r="331" spans="4:4" ht="15.75" customHeight="1" x14ac:dyDescent="0.35">
      <c r="D331" s="34" t="s">
        <v>134</v>
      </c>
    </row>
    <row r="332" spans="4:4" ht="15.75" customHeight="1" x14ac:dyDescent="0.35">
      <c r="D332" s="34" t="s">
        <v>134</v>
      </c>
    </row>
    <row r="333" spans="4:4" ht="15.75" customHeight="1" x14ac:dyDescent="0.35">
      <c r="D333" s="34" t="s">
        <v>134</v>
      </c>
    </row>
    <row r="334" spans="4:4" ht="15.75" customHeight="1" x14ac:dyDescent="0.35">
      <c r="D334" s="34" t="s">
        <v>134</v>
      </c>
    </row>
    <row r="335" spans="4:4" ht="15.75" customHeight="1" x14ac:dyDescent="0.35">
      <c r="D335" s="34" t="s">
        <v>134</v>
      </c>
    </row>
    <row r="336" spans="4:4" ht="15.75" customHeight="1" x14ac:dyDescent="0.35">
      <c r="D336" s="34" t="s">
        <v>134</v>
      </c>
    </row>
    <row r="337" spans="4:4" ht="15.75" customHeight="1" x14ac:dyDescent="0.35">
      <c r="D337" s="34" t="s">
        <v>134</v>
      </c>
    </row>
    <row r="338" spans="4:4" ht="15.75" customHeight="1" x14ac:dyDescent="0.35">
      <c r="D338" s="34" t="s">
        <v>134</v>
      </c>
    </row>
    <row r="339" spans="4:4" ht="15.75" customHeight="1" x14ac:dyDescent="0.35">
      <c r="D339" s="34" t="s">
        <v>134</v>
      </c>
    </row>
    <row r="340" spans="4:4" ht="15.75" customHeight="1" x14ac:dyDescent="0.35">
      <c r="D340" s="34" t="s">
        <v>134</v>
      </c>
    </row>
    <row r="341" spans="4:4" ht="15.75" customHeight="1" x14ac:dyDescent="0.35">
      <c r="D341" s="34" t="s">
        <v>134</v>
      </c>
    </row>
    <row r="342" spans="4:4" ht="15.75" customHeight="1" x14ac:dyDescent="0.35">
      <c r="D342" s="34" t="s">
        <v>134</v>
      </c>
    </row>
    <row r="343" spans="4:4" ht="15.75" customHeight="1" x14ac:dyDescent="0.35">
      <c r="D343" s="34" t="s">
        <v>134</v>
      </c>
    </row>
    <row r="344" spans="4:4" ht="15.75" customHeight="1" x14ac:dyDescent="0.35">
      <c r="D344" s="34" t="s">
        <v>134</v>
      </c>
    </row>
    <row r="345" spans="4:4" ht="15.75" customHeight="1" x14ac:dyDescent="0.35">
      <c r="D345" s="34" t="s">
        <v>134</v>
      </c>
    </row>
    <row r="346" spans="4:4" ht="15.75" customHeight="1" x14ac:dyDescent="0.35">
      <c r="D346" s="34" t="s">
        <v>134</v>
      </c>
    </row>
    <row r="347" spans="4:4" ht="15.75" customHeight="1" x14ac:dyDescent="0.35">
      <c r="D347" s="34" t="s">
        <v>134</v>
      </c>
    </row>
    <row r="348" spans="4:4" ht="15.75" customHeight="1" x14ac:dyDescent="0.35">
      <c r="D348" s="34" t="s">
        <v>134</v>
      </c>
    </row>
    <row r="349" spans="4:4" ht="15.75" customHeight="1" x14ac:dyDescent="0.35">
      <c r="D349" s="34" t="s">
        <v>134</v>
      </c>
    </row>
    <row r="350" spans="4:4" ht="15.75" customHeight="1" x14ac:dyDescent="0.35">
      <c r="D350" s="34" t="s">
        <v>134</v>
      </c>
    </row>
    <row r="351" spans="4:4" ht="15.75" customHeight="1" x14ac:dyDescent="0.35">
      <c r="D351" s="34" t="s">
        <v>134</v>
      </c>
    </row>
    <row r="352" spans="4:4" ht="15.75" customHeight="1" x14ac:dyDescent="0.35">
      <c r="D352" s="34" t="s">
        <v>134</v>
      </c>
    </row>
    <row r="353" spans="4:4" ht="15.75" customHeight="1" x14ac:dyDescent="0.35">
      <c r="D353" s="34" t="s">
        <v>134</v>
      </c>
    </row>
    <row r="354" spans="4:4" ht="15.75" customHeight="1" x14ac:dyDescent="0.35">
      <c r="D354" s="34" t="s">
        <v>134</v>
      </c>
    </row>
    <row r="355" spans="4:4" ht="15.75" customHeight="1" x14ac:dyDescent="0.35">
      <c r="D355" s="34" t="s">
        <v>134</v>
      </c>
    </row>
    <row r="356" spans="4:4" ht="15.75" customHeight="1" x14ac:dyDescent="0.35">
      <c r="D356" s="34" t="s">
        <v>134</v>
      </c>
    </row>
    <row r="357" spans="4:4" ht="15.75" customHeight="1" x14ac:dyDescent="0.35">
      <c r="D357" s="34" t="s">
        <v>134</v>
      </c>
    </row>
    <row r="358" spans="4:4" ht="15.75" customHeight="1" x14ac:dyDescent="0.35">
      <c r="D358" s="34" t="s">
        <v>134</v>
      </c>
    </row>
    <row r="359" spans="4:4" ht="15.75" customHeight="1" x14ac:dyDescent="0.35">
      <c r="D359" s="34" t="s">
        <v>134</v>
      </c>
    </row>
    <row r="360" spans="4:4" ht="15.75" customHeight="1" x14ac:dyDescent="0.35">
      <c r="D360" s="34" t="s">
        <v>134</v>
      </c>
    </row>
    <row r="361" spans="4:4" ht="15.75" customHeight="1" x14ac:dyDescent="0.35">
      <c r="D361" s="34" t="s">
        <v>134</v>
      </c>
    </row>
    <row r="362" spans="4:4" ht="15.75" customHeight="1" x14ac:dyDescent="0.35">
      <c r="D362" s="34" t="s">
        <v>134</v>
      </c>
    </row>
    <row r="363" spans="4:4" ht="15.75" customHeight="1" x14ac:dyDescent="0.35">
      <c r="D363" s="34" t="s">
        <v>134</v>
      </c>
    </row>
    <row r="364" spans="4:4" ht="15.75" customHeight="1" x14ac:dyDescent="0.35">
      <c r="D364" s="34" t="s">
        <v>134</v>
      </c>
    </row>
    <row r="365" spans="4:4" ht="15.75" customHeight="1" x14ac:dyDescent="0.35">
      <c r="D365" s="34" t="s">
        <v>134</v>
      </c>
    </row>
    <row r="366" spans="4:4" ht="15.75" customHeight="1" x14ac:dyDescent="0.35">
      <c r="D366" s="34" t="s">
        <v>134</v>
      </c>
    </row>
    <row r="367" spans="4:4" ht="15.75" customHeight="1" x14ac:dyDescent="0.35">
      <c r="D367" s="34" t="s">
        <v>134</v>
      </c>
    </row>
    <row r="368" spans="4:4" ht="15.75" customHeight="1" x14ac:dyDescent="0.35">
      <c r="D368" s="34" t="s">
        <v>134</v>
      </c>
    </row>
    <row r="369" spans="4:4" ht="15.75" customHeight="1" x14ac:dyDescent="0.35">
      <c r="D369" s="34" t="s">
        <v>134</v>
      </c>
    </row>
    <row r="370" spans="4:4" ht="15.75" customHeight="1" x14ac:dyDescent="0.35">
      <c r="D370" s="34" t="s">
        <v>134</v>
      </c>
    </row>
    <row r="371" spans="4:4" ht="15.75" customHeight="1" x14ac:dyDescent="0.35">
      <c r="D371" s="34" t="s">
        <v>134</v>
      </c>
    </row>
    <row r="372" spans="4:4" ht="15.75" customHeight="1" x14ac:dyDescent="0.35">
      <c r="D372" s="34" t="s">
        <v>134</v>
      </c>
    </row>
    <row r="373" spans="4:4" ht="15.75" customHeight="1" x14ac:dyDescent="0.35">
      <c r="D373" s="34" t="s">
        <v>134</v>
      </c>
    </row>
    <row r="374" spans="4:4" ht="15.75" customHeight="1" x14ac:dyDescent="0.35">
      <c r="D374" s="34" t="s">
        <v>134</v>
      </c>
    </row>
    <row r="375" spans="4:4" ht="15.75" customHeight="1" x14ac:dyDescent="0.35">
      <c r="D375" s="34" t="s">
        <v>134</v>
      </c>
    </row>
    <row r="376" spans="4:4" ht="15.75" customHeight="1" x14ac:dyDescent="0.35">
      <c r="D376" s="34" t="s">
        <v>134</v>
      </c>
    </row>
    <row r="377" spans="4:4" ht="15.75" customHeight="1" x14ac:dyDescent="0.35">
      <c r="D377" s="34" t="s">
        <v>134</v>
      </c>
    </row>
    <row r="378" spans="4:4" ht="15.75" customHeight="1" x14ac:dyDescent="0.35">
      <c r="D378" s="34" t="s">
        <v>134</v>
      </c>
    </row>
    <row r="379" spans="4:4" ht="15.75" customHeight="1" x14ac:dyDescent="0.35">
      <c r="D379" s="34" t="s">
        <v>134</v>
      </c>
    </row>
    <row r="380" spans="4:4" ht="15.75" customHeight="1" x14ac:dyDescent="0.35">
      <c r="D380" s="34" t="s">
        <v>134</v>
      </c>
    </row>
    <row r="381" spans="4:4" ht="15.75" customHeight="1" x14ac:dyDescent="0.35">
      <c r="D381" s="34" t="s">
        <v>134</v>
      </c>
    </row>
    <row r="382" spans="4:4" ht="15.75" customHeight="1" x14ac:dyDescent="0.35">
      <c r="D382" s="34" t="s">
        <v>134</v>
      </c>
    </row>
    <row r="383" spans="4:4" ht="15.75" customHeight="1" x14ac:dyDescent="0.35">
      <c r="D383" s="34" t="s">
        <v>134</v>
      </c>
    </row>
    <row r="384" spans="4:4" ht="15.75" customHeight="1" x14ac:dyDescent="0.35">
      <c r="D384" s="34" t="s">
        <v>134</v>
      </c>
    </row>
    <row r="385" spans="4:4" ht="15.75" customHeight="1" x14ac:dyDescent="0.35">
      <c r="D385" s="34" t="s">
        <v>134</v>
      </c>
    </row>
    <row r="386" spans="4:4" ht="15.75" customHeight="1" x14ac:dyDescent="0.35">
      <c r="D386" s="34" t="s">
        <v>134</v>
      </c>
    </row>
    <row r="387" spans="4:4" ht="15.75" customHeight="1" x14ac:dyDescent="0.35">
      <c r="D387" s="34" t="s">
        <v>134</v>
      </c>
    </row>
    <row r="388" spans="4:4" ht="15.75" customHeight="1" x14ac:dyDescent="0.35">
      <c r="D388" s="34" t="s">
        <v>134</v>
      </c>
    </row>
    <row r="389" spans="4:4" ht="15.75" customHeight="1" x14ac:dyDescent="0.35">
      <c r="D389" s="34" t="s">
        <v>134</v>
      </c>
    </row>
    <row r="390" spans="4:4" ht="15.75" customHeight="1" x14ac:dyDescent="0.35">
      <c r="D390" s="34" t="s">
        <v>134</v>
      </c>
    </row>
    <row r="391" spans="4:4" ht="15.75" customHeight="1" x14ac:dyDescent="0.35">
      <c r="D391" s="34" t="s">
        <v>134</v>
      </c>
    </row>
    <row r="392" spans="4:4" ht="15.75" customHeight="1" x14ac:dyDescent="0.35">
      <c r="D392" s="34" t="s">
        <v>134</v>
      </c>
    </row>
    <row r="393" spans="4:4" ht="15.75" customHeight="1" x14ac:dyDescent="0.35">
      <c r="D393" s="34" t="s">
        <v>134</v>
      </c>
    </row>
    <row r="394" spans="4:4" ht="15.75" customHeight="1" x14ac:dyDescent="0.35">
      <c r="D394" s="34" t="s">
        <v>134</v>
      </c>
    </row>
    <row r="395" spans="4:4" ht="15.75" customHeight="1" x14ac:dyDescent="0.35">
      <c r="D395" s="34" t="s">
        <v>134</v>
      </c>
    </row>
    <row r="396" spans="4:4" ht="15.75" customHeight="1" x14ac:dyDescent="0.35">
      <c r="D396" s="34" t="s">
        <v>134</v>
      </c>
    </row>
    <row r="397" spans="4:4" ht="15.75" customHeight="1" x14ac:dyDescent="0.35">
      <c r="D397" s="34" t="s">
        <v>134</v>
      </c>
    </row>
    <row r="398" spans="4:4" ht="15.75" customHeight="1" x14ac:dyDescent="0.35">
      <c r="D398" s="34" t="s">
        <v>134</v>
      </c>
    </row>
    <row r="399" spans="4:4" ht="15.75" customHeight="1" x14ac:dyDescent="0.35">
      <c r="D399" s="34" t="s">
        <v>134</v>
      </c>
    </row>
    <row r="400" spans="4:4" ht="15.75" customHeight="1" x14ac:dyDescent="0.35">
      <c r="D400" s="34" t="s">
        <v>134</v>
      </c>
    </row>
    <row r="401" spans="4:4" ht="15.75" customHeight="1" x14ac:dyDescent="0.35">
      <c r="D401" s="34" t="s">
        <v>134</v>
      </c>
    </row>
    <row r="402" spans="4:4" ht="15.75" customHeight="1" x14ac:dyDescent="0.35">
      <c r="D402" s="34" t="s">
        <v>134</v>
      </c>
    </row>
    <row r="403" spans="4:4" ht="15.75" customHeight="1" x14ac:dyDescent="0.35">
      <c r="D403" s="34" t="s">
        <v>134</v>
      </c>
    </row>
    <row r="404" spans="4:4" ht="15.75" customHeight="1" x14ac:dyDescent="0.35">
      <c r="D404" s="34" t="s">
        <v>134</v>
      </c>
    </row>
    <row r="405" spans="4:4" ht="15.75" customHeight="1" x14ac:dyDescent="0.35">
      <c r="D405" s="34" t="s">
        <v>134</v>
      </c>
    </row>
    <row r="406" spans="4:4" ht="15.75" customHeight="1" x14ac:dyDescent="0.35">
      <c r="D406" s="34" t="s">
        <v>134</v>
      </c>
    </row>
    <row r="407" spans="4:4" ht="15.75" customHeight="1" x14ac:dyDescent="0.35">
      <c r="D407" s="34" t="s">
        <v>134</v>
      </c>
    </row>
    <row r="408" spans="4:4" ht="15.75" customHeight="1" x14ac:dyDescent="0.35">
      <c r="D408" s="34" t="s">
        <v>134</v>
      </c>
    </row>
    <row r="409" spans="4:4" ht="15.75" customHeight="1" x14ac:dyDescent="0.35">
      <c r="D409" s="34" t="s">
        <v>134</v>
      </c>
    </row>
    <row r="410" spans="4:4" ht="15.75" customHeight="1" x14ac:dyDescent="0.35">
      <c r="D410" s="34" t="s">
        <v>134</v>
      </c>
    </row>
    <row r="411" spans="4:4" ht="15.75" customHeight="1" x14ac:dyDescent="0.35">
      <c r="D411" s="34" t="s">
        <v>134</v>
      </c>
    </row>
    <row r="412" spans="4:4" ht="15.75" customHeight="1" x14ac:dyDescent="0.35">
      <c r="D412" s="34" t="s">
        <v>134</v>
      </c>
    </row>
    <row r="413" spans="4:4" ht="15.75" customHeight="1" x14ac:dyDescent="0.35">
      <c r="D413" s="34" t="s">
        <v>134</v>
      </c>
    </row>
    <row r="414" spans="4:4" ht="15.75" customHeight="1" x14ac:dyDescent="0.35">
      <c r="D414" s="34" t="s">
        <v>134</v>
      </c>
    </row>
    <row r="415" spans="4:4" ht="15.75" customHeight="1" x14ac:dyDescent="0.35">
      <c r="D415" s="34" t="s">
        <v>134</v>
      </c>
    </row>
    <row r="416" spans="4:4" ht="15.75" customHeight="1" x14ac:dyDescent="0.35">
      <c r="D416" s="34" t="s">
        <v>134</v>
      </c>
    </row>
    <row r="417" spans="4:4" ht="15.75" customHeight="1" x14ac:dyDescent="0.35">
      <c r="D417" s="34" t="s">
        <v>134</v>
      </c>
    </row>
    <row r="418" spans="4:4" ht="15.75" customHeight="1" x14ac:dyDescent="0.35">
      <c r="D418" s="34" t="s">
        <v>134</v>
      </c>
    </row>
    <row r="419" spans="4:4" ht="15.75" customHeight="1" x14ac:dyDescent="0.35">
      <c r="D419" s="34" t="s">
        <v>134</v>
      </c>
    </row>
    <row r="420" spans="4:4" ht="15.75" customHeight="1" x14ac:dyDescent="0.35">
      <c r="D420" s="34" t="s">
        <v>134</v>
      </c>
    </row>
    <row r="421" spans="4:4" ht="15.75" customHeight="1" x14ac:dyDescent="0.35">
      <c r="D421" s="34" t="s">
        <v>134</v>
      </c>
    </row>
    <row r="422" spans="4:4" ht="15.75" customHeight="1" x14ac:dyDescent="0.35">
      <c r="D422" s="34" t="s">
        <v>134</v>
      </c>
    </row>
    <row r="423" spans="4:4" ht="15.75" customHeight="1" x14ac:dyDescent="0.35">
      <c r="D423" s="34" t="s">
        <v>134</v>
      </c>
    </row>
    <row r="424" spans="4:4" ht="15.75" customHeight="1" x14ac:dyDescent="0.35">
      <c r="D424" s="34" t="s">
        <v>134</v>
      </c>
    </row>
    <row r="425" spans="4:4" ht="15.75" customHeight="1" x14ac:dyDescent="0.35">
      <c r="D425" s="34" t="s">
        <v>134</v>
      </c>
    </row>
    <row r="426" spans="4:4" ht="15.75" customHeight="1" x14ac:dyDescent="0.35">
      <c r="D426" s="34" t="s">
        <v>134</v>
      </c>
    </row>
    <row r="427" spans="4:4" ht="15.75" customHeight="1" x14ac:dyDescent="0.35">
      <c r="D427" s="34" t="s">
        <v>134</v>
      </c>
    </row>
    <row r="428" spans="4:4" ht="15.75" customHeight="1" x14ac:dyDescent="0.35">
      <c r="D428" s="34" t="s">
        <v>134</v>
      </c>
    </row>
    <row r="429" spans="4:4" ht="15.75" customHeight="1" x14ac:dyDescent="0.35">
      <c r="D429" s="34" t="s">
        <v>134</v>
      </c>
    </row>
    <row r="430" spans="4:4" ht="15.75" customHeight="1" x14ac:dyDescent="0.35">
      <c r="D430" s="34" t="s">
        <v>134</v>
      </c>
    </row>
    <row r="431" spans="4:4" ht="15.75" customHeight="1" x14ac:dyDescent="0.35">
      <c r="D431" s="34" t="s">
        <v>134</v>
      </c>
    </row>
    <row r="432" spans="4:4" ht="15.75" customHeight="1" x14ac:dyDescent="0.35">
      <c r="D432" s="34" t="s">
        <v>134</v>
      </c>
    </row>
    <row r="433" spans="4:4" ht="15.75" customHeight="1" x14ac:dyDescent="0.35">
      <c r="D433" s="34" t="s">
        <v>134</v>
      </c>
    </row>
    <row r="434" spans="4:4" ht="15.75" customHeight="1" x14ac:dyDescent="0.35">
      <c r="D434" s="34" t="s">
        <v>134</v>
      </c>
    </row>
    <row r="435" spans="4:4" ht="15.75" customHeight="1" x14ac:dyDescent="0.35">
      <c r="D435" s="34" t="s">
        <v>134</v>
      </c>
    </row>
    <row r="436" spans="4:4" ht="15.75" customHeight="1" x14ac:dyDescent="0.35">
      <c r="D436" s="34" t="s">
        <v>134</v>
      </c>
    </row>
    <row r="437" spans="4:4" ht="15.75" customHeight="1" x14ac:dyDescent="0.35">
      <c r="D437" s="34" t="s">
        <v>134</v>
      </c>
    </row>
    <row r="438" spans="4:4" ht="15.75" customHeight="1" x14ac:dyDescent="0.35">
      <c r="D438" s="34" t="s">
        <v>134</v>
      </c>
    </row>
    <row r="439" spans="4:4" ht="15.75" customHeight="1" x14ac:dyDescent="0.35">
      <c r="D439" s="34" t="s">
        <v>134</v>
      </c>
    </row>
    <row r="440" spans="4:4" ht="15.75" customHeight="1" x14ac:dyDescent="0.35">
      <c r="D440" s="34" t="s">
        <v>134</v>
      </c>
    </row>
    <row r="441" spans="4:4" ht="15.75" customHeight="1" x14ac:dyDescent="0.35">
      <c r="D441" s="34" t="s">
        <v>134</v>
      </c>
    </row>
    <row r="442" spans="4:4" ht="15.75" customHeight="1" x14ac:dyDescent="0.35">
      <c r="D442" s="34" t="s">
        <v>134</v>
      </c>
    </row>
    <row r="443" spans="4:4" ht="15.75" customHeight="1" x14ac:dyDescent="0.35">
      <c r="D443" s="34" t="s">
        <v>134</v>
      </c>
    </row>
    <row r="444" spans="4:4" ht="15.75" customHeight="1" x14ac:dyDescent="0.35">
      <c r="D444" s="34" t="s">
        <v>134</v>
      </c>
    </row>
    <row r="445" spans="4:4" ht="15.75" customHeight="1" x14ac:dyDescent="0.35">
      <c r="D445" s="34" t="s">
        <v>134</v>
      </c>
    </row>
    <row r="446" spans="4:4" ht="15.75" customHeight="1" x14ac:dyDescent="0.35">
      <c r="D446" s="34" t="s">
        <v>134</v>
      </c>
    </row>
    <row r="447" spans="4:4" ht="15.75" customHeight="1" x14ac:dyDescent="0.35">
      <c r="D447" s="34" t="s">
        <v>134</v>
      </c>
    </row>
    <row r="448" spans="4:4" ht="15.75" customHeight="1" x14ac:dyDescent="0.35">
      <c r="D448" s="34" t="s">
        <v>134</v>
      </c>
    </row>
    <row r="449" spans="4:4" ht="15.75" customHeight="1" x14ac:dyDescent="0.35">
      <c r="D449" s="34" t="s">
        <v>134</v>
      </c>
    </row>
    <row r="450" spans="4:4" ht="15.75" customHeight="1" x14ac:dyDescent="0.35">
      <c r="D450" s="34" t="s">
        <v>134</v>
      </c>
    </row>
    <row r="451" spans="4:4" ht="15.75" customHeight="1" x14ac:dyDescent="0.35">
      <c r="D451" s="34" t="s">
        <v>134</v>
      </c>
    </row>
    <row r="452" spans="4:4" ht="15.75" customHeight="1" x14ac:dyDescent="0.35">
      <c r="D452" s="34" t="s">
        <v>134</v>
      </c>
    </row>
    <row r="453" spans="4:4" ht="15.75" customHeight="1" x14ac:dyDescent="0.35">
      <c r="D453" s="34" t="s">
        <v>134</v>
      </c>
    </row>
    <row r="454" spans="4:4" ht="15.75" customHeight="1" x14ac:dyDescent="0.35">
      <c r="D454" s="34" t="s">
        <v>134</v>
      </c>
    </row>
    <row r="455" spans="4:4" ht="15.75" customHeight="1" x14ac:dyDescent="0.35">
      <c r="D455" s="34" t="s">
        <v>134</v>
      </c>
    </row>
    <row r="456" spans="4:4" ht="15.75" customHeight="1" x14ac:dyDescent="0.35">
      <c r="D456" s="34" t="s">
        <v>134</v>
      </c>
    </row>
    <row r="457" spans="4:4" ht="15.75" customHeight="1" x14ac:dyDescent="0.35">
      <c r="D457" s="34" t="s">
        <v>134</v>
      </c>
    </row>
    <row r="458" spans="4:4" ht="15.75" customHeight="1" x14ac:dyDescent="0.35">
      <c r="D458" s="34" t="s">
        <v>134</v>
      </c>
    </row>
    <row r="459" spans="4:4" ht="15.75" customHeight="1" x14ac:dyDescent="0.35">
      <c r="D459" s="34" t="s">
        <v>134</v>
      </c>
    </row>
    <row r="460" spans="4:4" ht="15.75" customHeight="1" x14ac:dyDescent="0.35">
      <c r="D460" s="34" t="s">
        <v>134</v>
      </c>
    </row>
    <row r="461" spans="4:4" ht="15.75" customHeight="1" x14ac:dyDescent="0.35">
      <c r="D461" s="34" t="s">
        <v>134</v>
      </c>
    </row>
    <row r="462" spans="4:4" ht="15.75" customHeight="1" x14ac:dyDescent="0.35">
      <c r="D462" s="34" t="s">
        <v>134</v>
      </c>
    </row>
    <row r="463" spans="4:4" ht="15.75" customHeight="1" x14ac:dyDescent="0.35">
      <c r="D463" s="34" t="s">
        <v>134</v>
      </c>
    </row>
    <row r="464" spans="4:4" ht="15.75" customHeight="1" x14ac:dyDescent="0.35">
      <c r="D464" s="34" t="s">
        <v>134</v>
      </c>
    </row>
    <row r="465" spans="4:4" ht="15.75" customHeight="1" x14ac:dyDescent="0.35">
      <c r="D465" s="34" t="s">
        <v>134</v>
      </c>
    </row>
    <row r="466" spans="4:4" ht="15.75" customHeight="1" x14ac:dyDescent="0.35">
      <c r="D466" s="34" t="s">
        <v>134</v>
      </c>
    </row>
    <row r="467" spans="4:4" ht="15.75" customHeight="1" x14ac:dyDescent="0.35">
      <c r="D467" s="34" t="s">
        <v>134</v>
      </c>
    </row>
    <row r="468" spans="4:4" ht="15.75" customHeight="1" x14ac:dyDescent="0.35">
      <c r="D468" s="34" t="s">
        <v>134</v>
      </c>
    </row>
    <row r="469" spans="4:4" ht="15.75" customHeight="1" x14ac:dyDescent="0.35">
      <c r="D469" s="34" t="s">
        <v>134</v>
      </c>
    </row>
    <row r="470" spans="4:4" ht="15.75" customHeight="1" x14ac:dyDescent="0.35">
      <c r="D470" s="34" t="s">
        <v>134</v>
      </c>
    </row>
    <row r="471" spans="4:4" ht="15.75" customHeight="1" x14ac:dyDescent="0.35">
      <c r="D471" s="34" t="s">
        <v>134</v>
      </c>
    </row>
    <row r="472" spans="4:4" ht="15.75" customHeight="1" x14ac:dyDescent="0.35">
      <c r="D472" s="34" t="s">
        <v>134</v>
      </c>
    </row>
    <row r="473" spans="4:4" ht="15.75" customHeight="1" x14ac:dyDescent="0.35">
      <c r="D473" s="34" t="s">
        <v>134</v>
      </c>
    </row>
    <row r="474" spans="4:4" ht="15.75" customHeight="1" x14ac:dyDescent="0.35">
      <c r="D474" s="34" t="s">
        <v>134</v>
      </c>
    </row>
    <row r="475" spans="4:4" ht="15.75" customHeight="1" x14ac:dyDescent="0.35">
      <c r="D475" s="34" t="s">
        <v>134</v>
      </c>
    </row>
    <row r="476" spans="4:4" ht="15.75" customHeight="1" x14ac:dyDescent="0.35">
      <c r="D476" s="34" t="s">
        <v>134</v>
      </c>
    </row>
    <row r="477" spans="4:4" ht="15.75" customHeight="1" x14ac:dyDescent="0.35">
      <c r="D477" s="34" t="s">
        <v>134</v>
      </c>
    </row>
    <row r="478" spans="4:4" ht="15.75" customHeight="1" x14ac:dyDescent="0.35">
      <c r="D478" s="34" t="s">
        <v>134</v>
      </c>
    </row>
    <row r="479" spans="4:4" ht="15.75" customHeight="1" x14ac:dyDescent="0.35">
      <c r="D479" s="34" t="s">
        <v>134</v>
      </c>
    </row>
    <row r="480" spans="4:4" ht="15.75" customHeight="1" x14ac:dyDescent="0.35">
      <c r="D480" s="34" t="s">
        <v>134</v>
      </c>
    </row>
    <row r="481" spans="4:4" ht="15.75" customHeight="1" x14ac:dyDescent="0.35">
      <c r="D481" s="34" t="s">
        <v>134</v>
      </c>
    </row>
    <row r="482" spans="4:4" ht="15.75" customHeight="1" x14ac:dyDescent="0.35">
      <c r="D482" s="34" t="s">
        <v>134</v>
      </c>
    </row>
    <row r="483" spans="4:4" ht="15.75" customHeight="1" x14ac:dyDescent="0.35">
      <c r="D483" s="34" t="s">
        <v>134</v>
      </c>
    </row>
    <row r="484" spans="4:4" ht="15.75" customHeight="1" x14ac:dyDescent="0.35">
      <c r="D484" s="34" t="s">
        <v>134</v>
      </c>
    </row>
    <row r="485" spans="4:4" ht="15.75" customHeight="1" x14ac:dyDescent="0.35">
      <c r="D485" s="34" t="s">
        <v>134</v>
      </c>
    </row>
    <row r="486" spans="4:4" ht="15.75" customHeight="1" x14ac:dyDescent="0.35">
      <c r="D486" s="34" t="s">
        <v>134</v>
      </c>
    </row>
    <row r="487" spans="4:4" ht="15.75" customHeight="1" x14ac:dyDescent="0.35">
      <c r="D487" s="34" t="s">
        <v>134</v>
      </c>
    </row>
    <row r="488" spans="4:4" ht="15.75" customHeight="1" x14ac:dyDescent="0.35">
      <c r="D488" s="34" t="s">
        <v>134</v>
      </c>
    </row>
    <row r="489" spans="4:4" ht="15.75" customHeight="1" x14ac:dyDescent="0.35">
      <c r="D489" s="34" t="s">
        <v>134</v>
      </c>
    </row>
    <row r="490" spans="4:4" ht="15.75" customHeight="1" x14ac:dyDescent="0.35">
      <c r="D490" s="34" t="s">
        <v>134</v>
      </c>
    </row>
    <row r="491" spans="4:4" ht="15.75" customHeight="1" x14ac:dyDescent="0.35">
      <c r="D491" s="34" t="s">
        <v>134</v>
      </c>
    </row>
    <row r="492" spans="4:4" ht="15.75" customHeight="1" x14ac:dyDescent="0.35">
      <c r="D492" s="34" t="s">
        <v>134</v>
      </c>
    </row>
    <row r="493" spans="4:4" ht="15.75" customHeight="1" x14ac:dyDescent="0.35">
      <c r="D493" s="34" t="s">
        <v>134</v>
      </c>
    </row>
    <row r="494" spans="4:4" ht="15.75" customHeight="1" x14ac:dyDescent="0.35">
      <c r="D494" s="34" t="s">
        <v>134</v>
      </c>
    </row>
    <row r="495" spans="4:4" ht="15.75" customHeight="1" x14ac:dyDescent="0.35">
      <c r="D495" s="34" t="s">
        <v>134</v>
      </c>
    </row>
    <row r="496" spans="4:4" ht="15.75" customHeight="1" x14ac:dyDescent="0.35">
      <c r="D496" s="34" t="s">
        <v>134</v>
      </c>
    </row>
    <row r="497" spans="4:4" ht="15.75" customHeight="1" x14ac:dyDescent="0.35">
      <c r="D497" s="34" t="s">
        <v>134</v>
      </c>
    </row>
    <row r="498" spans="4:4" ht="15.75" customHeight="1" x14ac:dyDescent="0.35">
      <c r="D498" s="34" t="s">
        <v>134</v>
      </c>
    </row>
    <row r="499" spans="4:4" ht="15.75" customHeight="1" x14ac:dyDescent="0.35">
      <c r="D499" s="34" t="s">
        <v>134</v>
      </c>
    </row>
    <row r="500" spans="4:4" ht="15.75" customHeight="1" x14ac:dyDescent="0.35">
      <c r="D500" s="34" t="s">
        <v>134</v>
      </c>
    </row>
    <row r="501" spans="4:4" ht="15.75" customHeight="1" x14ac:dyDescent="0.35">
      <c r="D501" s="34" t="s">
        <v>134</v>
      </c>
    </row>
    <row r="502" spans="4:4" ht="15.75" customHeight="1" x14ac:dyDescent="0.35">
      <c r="D502" s="34" t="s">
        <v>134</v>
      </c>
    </row>
    <row r="503" spans="4:4" ht="15.75" customHeight="1" x14ac:dyDescent="0.35">
      <c r="D503" s="34" t="s">
        <v>134</v>
      </c>
    </row>
    <row r="504" spans="4:4" ht="15.75" customHeight="1" x14ac:dyDescent="0.35">
      <c r="D504" s="34" t="s">
        <v>134</v>
      </c>
    </row>
    <row r="505" spans="4:4" ht="15.75" customHeight="1" x14ac:dyDescent="0.35">
      <c r="D505" s="34" t="s">
        <v>134</v>
      </c>
    </row>
    <row r="506" spans="4:4" ht="15.75" customHeight="1" x14ac:dyDescent="0.35">
      <c r="D506" s="34" t="s">
        <v>134</v>
      </c>
    </row>
    <row r="507" spans="4:4" ht="15.75" customHeight="1" x14ac:dyDescent="0.35">
      <c r="D507" s="34" t="s">
        <v>134</v>
      </c>
    </row>
    <row r="508" spans="4:4" ht="15.75" customHeight="1" x14ac:dyDescent="0.35">
      <c r="D508" s="34" t="s">
        <v>134</v>
      </c>
    </row>
    <row r="509" spans="4:4" ht="15.75" customHeight="1" x14ac:dyDescent="0.35">
      <c r="D509" s="34" t="s">
        <v>134</v>
      </c>
    </row>
    <row r="510" spans="4:4" ht="15.75" customHeight="1" x14ac:dyDescent="0.35">
      <c r="D510" s="34" t="s">
        <v>134</v>
      </c>
    </row>
    <row r="511" spans="4:4" ht="15.75" customHeight="1" x14ac:dyDescent="0.35">
      <c r="D511" s="34" t="s">
        <v>134</v>
      </c>
    </row>
    <row r="512" spans="4:4" ht="15.75" customHeight="1" x14ac:dyDescent="0.35">
      <c r="D512" s="34" t="s">
        <v>134</v>
      </c>
    </row>
    <row r="513" spans="4:4" ht="15.75" customHeight="1" x14ac:dyDescent="0.35">
      <c r="D513" s="34" t="s">
        <v>134</v>
      </c>
    </row>
    <row r="514" spans="4:4" ht="15.75" customHeight="1" x14ac:dyDescent="0.35">
      <c r="D514" s="34" t="s">
        <v>134</v>
      </c>
    </row>
    <row r="515" spans="4:4" ht="15.75" customHeight="1" x14ac:dyDescent="0.35">
      <c r="D515" s="34" t="s">
        <v>134</v>
      </c>
    </row>
    <row r="516" spans="4:4" ht="15.75" customHeight="1" x14ac:dyDescent="0.35">
      <c r="D516" s="34" t="s">
        <v>134</v>
      </c>
    </row>
    <row r="517" spans="4:4" ht="15.75" customHeight="1" x14ac:dyDescent="0.35">
      <c r="D517" s="34" t="s">
        <v>134</v>
      </c>
    </row>
    <row r="518" spans="4:4" ht="15.75" customHeight="1" x14ac:dyDescent="0.35">
      <c r="D518" s="34" t="s">
        <v>134</v>
      </c>
    </row>
    <row r="519" spans="4:4" ht="15.75" customHeight="1" x14ac:dyDescent="0.35">
      <c r="D519" s="34" t="s">
        <v>134</v>
      </c>
    </row>
    <row r="520" spans="4:4" ht="15.75" customHeight="1" x14ac:dyDescent="0.35">
      <c r="D520" s="34" t="s">
        <v>134</v>
      </c>
    </row>
    <row r="521" spans="4:4" ht="15.75" customHeight="1" x14ac:dyDescent="0.35">
      <c r="D521" s="34" t="s">
        <v>134</v>
      </c>
    </row>
    <row r="522" spans="4:4" ht="15.75" customHeight="1" x14ac:dyDescent="0.35">
      <c r="D522" s="34" t="s">
        <v>134</v>
      </c>
    </row>
    <row r="523" spans="4:4" ht="15.75" customHeight="1" x14ac:dyDescent="0.35">
      <c r="D523" s="34" t="s">
        <v>134</v>
      </c>
    </row>
    <row r="524" spans="4:4" ht="15.75" customHeight="1" x14ac:dyDescent="0.35">
      <c r="D524" s="34" t="s">
        <v>134</v>
      </c>
    </row>
    <row r="525" spans="4:4" ht="15.75" customHeight="1" x14ac:dyDescent="0.35">
      <c r="D525" s="34" t="s">
        <v>134</v>
      </c>
    </row>
    <row r="526" spans="4:4" ht="15.75" customHeight="1" x14ac:dyDescent="0.35">
      <c r="D526" s="34" t="s">
        <v>134</v>
      </c>
    </row>
    <row r="527" spans="4:4" ht="15.75" customHeight="1" x14ac:dyDescent="0.35">
      <c r="D527" s="34" t="s">
        <v>134</v>
      </c>
    </row>
    <row r="528" spans="4:4" ht="15.75" customHeight="1" x14ac:dyDescent="0.35">
      <c r="D528" s="34" t="s">
        <v>134</v>
      </c>
    </row>
    <row r="529" spans="4:4" ht="15.75" customHeight="1" x14ac:dyDescent="0.35">
      <c r="D529" s="34" t="s">
        <v>134</v>
      </c>
    </row>
    <row r="530" spans="4:4" ht="15.75" customHeight="1" x14ac:dyDescent="0.35">
      <c r="D530" s="34" t="s">
        <v>134</v>
      </c>
    </row>
    <row r="531" spans="4:4" ht="15.75" customHeight="1" x14ac:dyDescent="0.35">
      <c r="D531" s="34" t="s">
        <v>134</v>
      </c>
    </row>
    <row r="532" spans="4:4" ht="15.75" customHeight="1" x14ac:dyDescent="0.35">
      <c r="D532" s="34" t="s">
        <v>134</v>
      </c>
    </row>
    <row r="533" spans="4:4" ht="15.75" customHeight="1" x14ac:dyDescent="0.35">
      <c r="D533" s="34" t="s">
        <v>134</v>
      </c>
    </row>
    <row r="534" spans="4:4" ht="15.75" customHeight="1" x14ac:dyDescent="0.35">
      <c r="D534" s="34" t="s">
        <v>134</v>
      </c>
    </row>
    <row r="535" spans="4:4" ht="15.75" customHeight="1" x14ac:dyDescent="0.35">
      <c r="D535" s="34" t="s">
        <v>134</v>
      </c>
    </row>
    <row r="536" spans="4:4" ht="15.75" customHeight="1" x14ac:dyDescent="0.35">
      <c r="D536" s="34" t="s">
        <v>134</v>
      </c>
    </row>
    <row r="537" spans="4:4" ht="15.75" customHeight="1" x14ac:dyDescent="0.35">
      <c r="D537" s="34" t="s">
        <v>134</v>
      </c>
    </row>
    <row r="538" spans="4:4" ht="15.75" customHeight="1" x14ac:dyDescent="0.35">
      <c r="D538" s="34" t="s">
        <v>134</v>
      </c>
    </row>
    <row r="539" spans="4:4" ht="15.75" customHeight="1" x14ac:dyDescent="0.35">
      <c r="D539" s="34" t="s">
        <v>134</v>
      </c>
    </row>
    <row r="540" spans="4:4" ht="15.75" customHeight="1" x14ac:dyDescent="0.35">
      <c r="D540" s="34" t="s">
        <v>134</v>
      </c>
    </row>
    <row r="541" spans="4:4" ht="15.75" customHeight="1" x14ac:dyDescent="0.35">
      <c r="D541" s="34" t="s">
        <v>134</v>
      </c>
    </row>
    <row r="542" spans="4:4" ht="15.75" customHeight="1" x14ac:dyDescent="0.35">
      <c r="D542" s="34" t="s">
        <v>134</v>
      </c>
    </row>
    <row r="543" spans="4:4" ht="15.75" customHeight="1" x14ac:dyDescent="0.35">
      <c r="D543" s="34" t="s">
        <v>134</v>
      </c>
    </row>
    <row r="544" spans="4:4" ht="15.75" customHeight="1" x14ac:dyDescent="0.35">
      <c r="D544" s="34" t="s">
        <v>134</v>
      </c>
    </row>
    <row r="545" spans="4:4" ht="15.75" customHeight="1" x14ac:dyDescent="0.35">
      <c r="D545" s="34" t="s">
        <v>134</v>
      </c>
    </row>
    <row r="546" spans="4:4" ht="15.75" customHeight="1" x14ac:dyDescent="0.35">
      <c r="D546" s="34" t="s">
        <v>134</v>
      </c>
    </row>
    <row r="547" spans="4:4" ht="15.75" customHeight="1" x14ac:dyDescent="0.35">
      <c r="D547" s="34" t="s">
        <v>134</v>
      </c>
    </row>
    <row r="548" spans="4:4" ht="15.75" customHeight="1" x14ac:dyDescent="0.35">
      <c r="D548" s="34" t="s">
        <v>134</v>
      </c>
    </row>
    <row r="549" spans="4:4" ht="15.75" customHeight="1" x14ac:dyDescent="0.35">
      <c r="D549" s="34" t="s">
        <v>134</v>
      </c>
    </row>
    <row r="550" spans="4:4" ht="15.75" customHeight="1" x14ac:dyDescent="0.35">
      <c r="D550" s="34" t="s">
        <v>134</v>
      </c>
    </row>
    <row r="551" spans="4:4" ht="15.75" customHeight="1" x14ac:dyDescent="0.35">
      <c r="D551" s="34" t="s">
        <v>134</v>
      </c>
    </row>
    <row r="552" spans="4:4" ht="15.75" customHeight="1" x14ac:dyDescent="0.35">
      <c r="D552" s="34" t="s">
        <v>134</v>
      </c>
    </row>
    <row r="553" spans="4:4" ht="15.75" customHeight="1" x14ac:dyDescent="0.35">
      <c r="D553" s="34" t="s">
        <v>134</v>
      </c>
    </row>
    <row r="554" spans="4:4" ht="15.75" customHeight="1" x14ac:dyDescent="0.35">
      <c r="D554" s="34" t="s">
        <v>134</v>
      </c>
    </row>
    <row r="555" spans="4:4" ht="15.75" customHeight="1" x14ac:dyDescent="0.35">
      <c r="D555" s="34" t="s">
        <v>134</v>
      </c>
    </row>
    <row r="556" spans="4:4" ht="15.75" customHeight="1" x14ac:dyDescent="0.35">
      <c r="D556" s="34" t="s">
        <v>134</v>
      </c>
    </row>
    <row r="557" spans="4:4" ht="15.75" customHeight="1" x14ac:dyDescent="0.35">
      <c r="D557" s="34" t="s">
        <v>134</v>
      </c>
    </row>
    <row r="558" spans="4:4" ht="15.75" customHeight="1" x14ac:dyDescent="0.35">
      <c r="D558" s="34" t="s">
        <v>134</v>
      </c>
    </row>
    <row r="559" spans="4:4" ht="15.75" customHeight="1" x14ac:dyDescent="0.35">
      <c r="D559" s="34" t="s">
        <v>134</v>
      </c>
    </row>
    <row r="560" spans="4:4" ht="15.75" customHeight="1" x14ac:dyDescent="0.35">
      <c r="D560" s="34" t="s">
        <v>134</v>
      </c>
    </row>
    <row r="561" spans="4:4" ht="15.75" customHeight="1" x14ac:dyDescent="0.35">
      <c r="D561" s="34" t="s">
        <v>134</v>
      </c>
    </row>
    <row r="562" spans="4:4" ht="15.75" customHeight="1" x14ac:dyDescent="0.35">
      <c r="D562" s="34" t="s">
        <v>134</v>
      </c>
    </row>
    <row r="563" spans="4:4" ht="15.75" customHeight="1" x14ac:dyDescent="0.35">
      <c r="D563" s="34" t="s">
        <v>134</v>
      </c>
    </row>
    <row r="564" spans="4:4" ht="15.75" customHeight="1" x14ac:dyDescent="0.35">
      <c r="D564" s="34" t="s">
        <v>134</v>
      </c>
    </row>
    <row r="565" spans="4:4" ht="15.75" customHeight="1" x14ac:dyDescent="0.35">
      <c r="D565" s="34" t="s">
        <v>134</v>
      </c>
    </row>
    <row r="566" spans="4:4" ht="15.75" customHeight="1" x14ac:dyDescent="0.35">
      <c r="D566" s="34" t="s">
        <v>134</v>
      </c>
    </row>
    <row r="567" spans="4:4" ht="15.75" customHeight="1" x14ac:dyDescent="0.35">
      <c r="D567" s="34" t="s">
        <v>134</v>
      </c>
    </row>
    <row r="568" spans="4:4" ht="15.75" customHeight="1" x14ac:dyDescent="0.35">
      <c r="D568" s="34" t="s">
        <v>134</v>
      </c>
    </row>
    <row r="569" spans="4:4" ht="15.75" customHeight="1" x14ac:dyDescent="0.35">
      <c r="D569" s="34" t="s">
        <v>134</v>
      </c>
    </row>
    <row r="570" spans="4:4" ht="15.75" customHeight="1" x14ac:dyDescent="0.35">
      <c r="D570" s="34" t="s">
        <v>134</v>
      </c>
    </row>
    <row r="571" spans="4:4" ht="15.75" customHeight="1" x14ac:dyDescent="0.35">
      <c r="D571" s="34" t="s">
        <v>134</v>
      </c>
    </row>
    <row r="572" spans="4:4" ht="15.75" customHeight="1" x14ac:dyDescent="0.35">
      <c r="D572" s="34" t="s">
        <v>134</v>
      </c>
    </row>
    <row r="573" spans="4:4" ht="15.75" customHeight="1" x14ac:dyDescent="0.35">
      <c r="D573" s="34" t="s">
        <v>134</v>
      </c>
    </row>
    <row r="574" spans="4:4" ht="15.75" customHeight="1" x14ac:dyDescent="0.35">
      <c r="D574" s="34" t="s">
        <v>134</v>
      </c>
    </row>
    <row r="575" spans="4:4" ht="15.75" customHeight="1" x14ac:dyDescent="0.35">
      <c r="D575" s="34" t="s">
        <v>134</v>
      </c>
    </row>
    <row r="576" spans="4:4" ht="15.75" customHeight="1" x14ac:dyDescent="0.35">
      <c r="D576" s="34" t="s">
        <v>134</v>
      </c>
    </row>
    <row r="577" spans="4:4" ht="15.75" customHeight="1" x14ac:dyDescent="0.35">
      <c r="D577" s="34" t="s">
        <v>134</v>
      </c>
    </row>
    <row r="578" spans="4:4" ht="15.75" customHeight="1" x14ac:dyDescent="0.35">
      <c r="D578" s="34" t="s">
        <v>134</v>
      </c>
    </row>
    <row r="579" spans="4:4" ht="15.75" customHeight="1" x14ac:dyDescent="0.35">
      <c r="D579" s="34" t="s">
        <v>134</v>
      </c>
    </row>
    <row r="580" spans="4:4" ht="15.75" customHeight="1" x14ac:dyDescent="0.35">
      <c r="D580" s="34" t="s">
        <v>134</v>
      </c>
    </row>
    <row r="581" spans="4:4" ht="15.75" customHeight="1" x14ac:dyDescent="0.35">
      <c r="D581" s="34" t="s">
        <v>134</v>
      </c>
    </row>
    <row r="582" spans="4:4" ht="15.75" customHeight="1" x14ac:dyDescent="0.35">
      <c r="D582" s="34" t="s">
        <v>134</v>
      </c>
    </row>
    <row r="583" spans="4:4" ht="15.75" customHeight="1" x14ac:dyDescent="0.35">
      <c r="D583" s="34" t="s">
        <v>134</v>
      </c>
    </row>
    <row r="584" spans="4:4" ht="15.75" customHeight="1" x14ac:dyDescent="0.35">
      <c r="D584" s="34" t="s">
        <v>134</v>
      </c>
    </row>
    <row r="585" spans="4:4" ht="15.75" customHeight="1" x14ac:dyDescent="0.35">
      <c r="D585" s="34" t="s">
        <v>134</v>
      </c>
    </row>
    <row r="586" spans="4:4" ht="15.75" customHeight="1" x14ac:dyDescent="0.35">
      <c r="D586" s="34" t="s">
        <v>134</v>
      </c>
    </row>
    <row r="587" spans="4:4" ht="15.75" customHeight="1" x14ac:dyDescent="0.35">
      <c r="D587" s="34" t="s">
        <v>134</v>
      </c>
    </row>
    <row r="588" spans="4:4" ht="15.75" customHeight="1" x14ac:dyDescent="0.35">
      <c r="D588" s="34" t="s">
        <v>134</v>
      </c>
    </row>
    <row r="589" spans="4:4" ht="15.75" customHeight="1" x14ac:dyDescent="0.35">
      <c r="D589" s="34" t="s">
        <v>134</v>
      </c>
    </row>
    <row r="590" spans="4:4" ht="15.75" customHeight="1" x14ac:dyDescent="0.35">
      <c r="D590" s="34" t="s">
        <v>134</v>
      </c>
    </row>
    <row r="591" spans="4:4" ht="15.75" customHeight="1" x14ac:dyDescent="0.35">
      <c r="D591" s="34" t="s">
        <v>134</v>
      </c>
    </row>
    <row r="592" spans="4:4" ht="15.75" customHeight="1" x14ac:dyDescent="0.35">
      <c r="D592" s="34" t="s">
        <v>134</v>
      </c>
    </row>
    <row r="593" spans="4:4" ht="15.75" customHeight="1" x14ac:dyDescent="0.35">
      <c r="D593" s="34" t="s">
        <v>134</v>
      </c>
    </row>
    <row r="594" spans="4:4" ht="15.75" customHeight="1" x14ac:dyDescent="0.35">
      <c r="D594" s="34" t="s">
        <v>134</v>
      </c>
    </row>
    <row r="595" spans="4:4" ht="15.75" customHeight="1" x14ac:dyDescent="0.35">
      <c r="D595" s="34" t="s">
        <v>134</v>
      </c>
    </row>
    <row r="596" spans="4:4" ht="15.75" customHeight="1" x14ac:dyDescent="0.35">
      <c r="D596" s="34" t="s">
        <v>134</v>
      </c>
    </row>
    <row r="597" spans="4:4" ht="15.75" customHeight="1" x14ac:dyDescent="0.35">
      <c r="D597" s="34" t="s">
        <v>134</v>
      </c>
    </row>
    <row r="598" spans="4:4" ht="15.75" customHeight="1" x14ac:dyDescent="0.35">
      <c r="D598" s="34" t="s">
        <v>134</v>
      </c>
    </row>
    <row r="599" spans="4:4" ht="15.75" customHeight="1" x14ac:dyDescent="0.35">
      <c r="D599" s="34" t="s">
        <v>134</v>
      </c>
    </row>
    <row r="600" spans="4:4" ht="15.75" customHeight="1" x14ac:dyDescent="0.35">
      <c r="D600" s="34" t="s">
        <v>134</v>
      </c>
    </row>
    <row r="601" spans="4:4" ht="15.75" customHeight="1" x14ac:dyDescent="0.35">
      <c r="D601" s="34" t="s">
        <v>134</v>
      </c>
    </row>
    <row r="602" spans="4:4" ht="15.75" customHeight="1" x14ac:dyDescent="0.35">
      <c r="D602" s="34" t="s">
        <v>134</v>
      </c>
    </row>
    <row r="603" spans="4:4" ht="15.75" customHeight="1" x14ac:dyDescent="0.35">
      <c r="D603" s="34" t="s">
        <v>134</v>
      </c>
    </row>
    <row r="604" spans="4:4" ht="15.75" customHeight="1" x14ac:dyDescent="0.35">
      <c r="D604" s="34" t="s">
        <v>134</v>
      </c>
    </row>
    <row r="605" spans="4:4" ht="15.75" customHeight="1" x14ac:dyDescent="0.35">
      <c r="D605" s="34" t="s">
        <v>134</v>
      </c>
    </row>
    <row r="606" spans="4:4" ht="15.75" customHeight="1" x14ac:dyDescent="0.35">
      <c r="D606" s="34" t="s">
        <v>134</v>
      </c>
    </row>
    <row r="607" spans="4:4" ht="15.75" customHeight="1" x14ac:dyDescent="0.35">
      <c r="D607" s="34" t="s">
        <v>134</v>
      </c>
    </row>
    <row r="608" spans="4:4" ht="15.75" customHeight="1" x14ac:dyDescent="0.35">
      <c r="D608" s="34" t="s">
        <v>134</v>
      </c>
    </row>
    <row r="609" spans="4:4" ht="15.75" customHeight="1" x14ac:dyDescent="0.35">
      <c r="D609" s="34" t="s">
        <v>134</v>
      </c>
    </row>
    <row r="610" spans="4:4" ht="15.75" customHeight="1" x14ac:dyDescent="0.35">
      <c r="D610" s="34" t="s">
        <v>134</v>
      </c>
    </row>
    <row r="611" spans="4:4" ht="15.75" customHeight="1" x14ac:dyDescent="0.35">
      <c r="D611" s="34" t="s">
        <v>134</v>
      </c>
    </row>
    <row r="612" spans="4:4" ht="15.75" customHeight="1" x14ac:dyDescent="0.35">
      <c r="D612" s="34" t="s">
        <v>134</v>
      </c>
    </row>
    <row r="613" spans="4:4" ht="15.75" customHeight="1" x14ac:dyDescent="0.35">
      <c r="D613" s="34" t="s">
        <v>134</v>
      </c>
    </row>
    <row r="614" spans="4:4" ht="15.75" customHeight="1" x14ac:dyDescent="0.35">
      <c r="D614" s="34" t="s">
        <v>134</v>
      </c>
    </row>
    <row r="615" spans="4:4" ht="15.75" customHeight="1" x14ac:dyDescent="0.35">
      <c r="D615" s="34" t="s">
        <v>134</v>
      </c>
    </row>
    <row r="616" spans="4:4" ht="15.75" customHeight="1" x14ac:dyDescent="0.35">
      <c r="D616" s="34" t="s">
        <v>134</v>
      </c>
    </row>
    <row r="617" spans="4:4" ht="15.75" customHeight="1" x14ac:dyDescent="0.35">
      <c r="D617" s="34" t="s">
        <v>134</v>
      </c>
    </row>
    <row r="618" spans="4:4" ht="15.75" customHeight="1" x14ac:dyDescent="0.35">
      <c r="D618" s="34" t="s">
        <v>134</v>
      </c>
    </row>
    <row r="619" spans="4:4" ht="15.75" customHeight="1" x14ac:dyDescent="0.35">
      <c r="D619" s="34" t="s">
        <v>134</v>
      </c>
    </row>
    <row r="620" spans="4:4" ht="15.75" customHeight="1" x14ac:dyDescent="0.35">
      <c r="D620" s="34" t="s">
        <v>134</v>
      </c>
    </row>
    <row r="621" spans="4:4" ht="15.75" customHeight="1" x14ac:dyDescent="0.35">
      <c r="D621" s="34" t="s">
        <v>134</v>
      </c>
    </row>
    <row r="622" spans="4:4" ht="15.75" customHeight="1" x14ac:dyDescent="0.35">
      <c r="D622" s="34" t="s">
        <v>134</v>
      </c>
    </row>
    <row r="623" spans="4:4" ht="15.75" customHeight="1" x14ac:dyDescent="0.35">
      <c r="D623" s="34" t="s">
        <v>134</v>
      </c>
    </row>
    <row r="624" spans="4:4" ht="15.75" customHeight="1" x14ac:dyDescent="0.35">
      <c r="D624" s="34" t="s">
        <v>134</v>
      </c>
    </row>
    <row r="625" spans="4:4" ht="15.75" customHeight="1" x14ac:dyDescent="0.35">
      <c r="D625" s="34" t="s">
        <v>134</v>
      </c>
    </row>
    <row r="626" spans="4:4" ht="15.75" customHeight="1" x14ac:dyDescent="0.35">
      <c r="D626" s="34" t="s">
        <v>134</v>
      </c>
    </row>
    <row r="627" spans="4:4" ht="15.75" customHeight="1" x14ac:dyDescent="0.35">
      <c r="D627" s="34" t="s">
        <v>134</v>
      </c>
    </row>
    <row r="628" spans="4:4" ht="15.75" customHeight="1" x14ac:dyDescent="0.35">
      <c r="D628" s="34" t="s">
        <v>134</v>
      </c>
    </row>
    <row r="629" spans="4:4" ht="15.75" customHeight="1" x14ac:dyDescent="0.35">
      <c r="D629" s="34" t="s">
        <v>134</v>
      </c>
    </row>
    <row r="630" spans="4:4" ht="15.75" customHeight="1" x14ac:dyDescent="0.35">
      <c r="D630" s="34" t="s">
        <v>134</v>
      </c>
    </row>
    <row r="631" spans="4:4" ht="15.75" customHeight="1" x14ac:dyDescent="0.35">
      <c r="D631" s="34" t="s">
        <v>134</v>
      </c>
    </row>
    <row r="632" spans="4:4" ht="15.75" customHeight="1" x14ac:dyDescent="0.35">
      <c r="D632" s="34" t="s">
        <v>134</v>
      </c>
    </row>
    <row r="633" spans="4:4" ht="15.75" customHeight="1" x14ac:dyDescent="0.35">
      <c r="D633" s="34" t="s">
        <v>134</v>
      </c>
    </row>
    <row r="634" spans="4:4" ht="15.75" customHeight="1" x14ac:dyDescent="0.35">
      <c r="D634" s="34" t="s">
        <v>134</v>
      </c>
    </row>
    <row r="635" spans="4:4" ht="15.75" customHeight="1" x14ac:dyDescent="0.35">
      <c r="D635" s="34" t="s">
        <v>134</v>
      </c>
    </row>
    <row r="636" spans="4:4" ht="15.75" customHeight="1" x14ac:dyDescent="0.35">
      <c r="D636" s="34" t="s">
        <v>134</v>
      </c>
    </row>
    <row r="637" spans="4:4" ht="15.75" customHeight="1" x14ac:dyDescent="0.35">
      <c r="D637" s="34" t="s">
        <v>134</v>
      </c>
    </row>
    <row r="638" spans="4:4" ht="15.75" customHeight="1" x14ac:dyDescent="0.35">
      <c r="D638" s="34" t="s">
        <v>134</v>
      </c>
    </row>
    <row r="639" spans="4:4" ht="15.75" customHeight="1" x14ac:dyDescent="0.35">
      <c r="D639" s="34" t="s">
        <v>134</v>
      </c>
    </row>
    <row r="640" spans="4:4" ht="15.75" customHeight="1" x14ac:dyDescent="0.35">
      <c r="D640" s="34" t="s">
        <v>134</v>
      </c>
    </row>
    <row r="641" spans="4:4" ht="15.75" customHeight="1" x14ac:dyDescent="0.35">
      <c r="D641" s="34" t="s">
        <v>134</v>
      </c>
    </row>
    <row r="642" spans="4:4" ht="15.75" customHeight="1" x14ac:dyDescent="0.35">
      <c r="D642" s="34" t="s">
        <v>134</v>
      </c>
    </row>
    <row r="643" spans="4:4" ht="15.75" customHeight="1" x14ac:dyDescent="0.35">
      <c r="D643" s="34" t="s">
        <v>134</v>
      </c>
    </row>
    <row r="644" spans="4:4" ht="15.75" customHeight="1" x14ac:dyDescent="0.35">
      <c r="D644" s="34" t="s">
        <v>134</v>
      </c>
    </row>
    <row r="645" spans="4:4" ht="15.75" customHeight="1" x14ac:dyDescent="0.35">
      <c r="D645" s="34" t="s">
        <v>134</v>
      </c>
    </row>
    <row r="646" spans="4:4" ht="15.75" customHeight="1" x14ac:dyDescent="0.35">
      <c r="D646" s="34" t="s">
        <v>134</v>
      </c>
    </row>
    <row r="647" spans="4:4" ht="15.75" customHeight="1" x14ac:dyDescent="0.35">
      <c r="D647" s="34" t="s">
        <v>134</v>
      </c>
    </row>
    <row r="648" spans="4:4" ht="15.75" customHeight="1" x14ac:dyDescent="0.35">
      <c r="D648" s="34" t="s">
        <v>134</v>
      </c>
    </row>
    <row r="649" spans="4:4" ht="15.75" customHeight="1" x14ac:dyDescent="0.35">
      <c r="D649" s="34" t="s">
        <v>134</v>
      </c>
    </row>
    <row r="650" spans="4:4" ht="15.75" customHeight="1" x14ac:dyDescent="0.35">
      <c r="D650" s="34" t="s">
        <v>134</v>
      </c>
    </row>
    <row r="651" spans="4:4" ht="15.75" customHeight="1" x14ac:dyDescent="0.35">
      <c r="D651" s="34" t="s">
        <v>134</v>
      </c>
    </row>
    <row r="652" spans="4:4" ht="15.75" customHeight="1" x14ac:dyDescent="0.35">
      <c r="D652" s="34" t="s">
        <v>134</v>
      </c>
    </row>
    <row r="653" spans="4:4" ht="15.75" customHeight="1" x14ac:dyDescent="0.35">
      <c r="D653" s="34" t="s">
        <v>134</v>
      </c>
    </row>
    <row r="654" spans="4:4" ht="15.75" customHeight="1" x14ac:dyDescent="0.35">
      <c r="D654" s="34" t="s">
        <v>134</v>
      </c>
    </row>
    <row r="655" spans="4:4" ht="15.75" customHeight="1" x14ac:dyDescent="0.35">
      <c r="D655" s="34" t="s">
        <v>134</v>
      </c>
    </row>
    <row r="656" spans="4:4" ht="15.75" customHeight="1" x14ac:dyDescent="0.35">
      <c r="D656" s="34" t="s">
        <v>134</v>
      </c>
    </row>
    <row r="657" spans="4:4" ht="15.75" customHeight="1" x14ac:dyDescent="0.35">
      <c r="D657" s="34" t="s">
        <v>134</v>
      </c>
    </row>
    <row r="658" spans="4:4" ht="15.75" customHeight="1" x14ac:dyDescent="0.35">
      <c r="D658" s="34" t="s">
        <v>134</v>
      </c>
    </row>
    <row r="659" spans="4:4" ht="15.75" customHeight="1" x14ac:dyDescent="0.35">
      <c r="D659" s="34" t="s">
        <v>134</v>
      </c>
    </row>
    <row r="660" spans="4:4" ht="15.75" customHeight="1" x14ac:dyDescent="0.35">
      <c r="D660" s="34" t="s">
        <v>134</v>
      </c>
    </row>
    <row r="661" spans="4:4" ht="15.75" customHeight="1" x14ac:dyDescent="0.35">
      <c r="D661" s="34" t="s">
        <v>134</v>
      </c>
    </row>
    <row r="662" spans="4:4" ht="15.75" customHeight="1" x14ac:dyDescent="0.35">
      <c r="D662" s="34" t="s">
        <v>134</v>
      </c>
    </row>
    <row r="663" spans="4:4" ht="15.75" customHeight="1" x14ac:dyDescent="0.35">
      <c r="D663" s="34" t="s">
        <v>134</v>
      </c>
    </row>
    <row r="664" spans="4:4" ht="15.75" customHeight="1" x14ac:dyDescent="0.35">
      <c r="D664" s="34" t="s">
        <v>134</v>
      </c>
    </row>
    <row r="665" spans="4:4" ht="15.75" customHeight="1" x14ac:dyDescent="0.35">
      <c r="D665" s="34" t="s">
        <v>134</v>
      </c>
    </row>
    <row r="666" spans="4:4" ht="15.75" customHeight="1" x14ac:dyDescent="0.35">
      <c r="D666" s="34" t="s">
        <v>134</v>
      </c>
    </row>
    <row r="667" spans="4:4" ht="15.75" customHeight="1" x14ac:dyDescent="0.35">
      <c r="D667" s="34" t="s">
        <v>134</v>
      </c>
    </row>
    <row r="668" spans="4:4" ht="15.75" customHeight="1" x14ac:dyDescent="0.35">
      <c r="D668" s="34" t="s">
        <v>134</v>
      </c>
    </row>
    <row r="669" spans="4:4" ht="15.75" customHeight="1" x14ac:dyDescent="0.35">
      <c r="D669" s="34" t="s">
        <v>134</v>
      </c>
    </row>
    <row r="670" spans="4:4" ht="15.75" customHeight="1" x14ac:dyDescent="0.35">
      <c r="D670" s="34" t="s">
        <v>134</v>
      </c>
    </row>
    <row r="671" spans="4:4" ht="15.75" customHeight="1" x14ac:dyDescent="0.35">
      <c r="D671" s="34" t="s">
        <v>134</v>
      </c>
    </row>
    <row r="672" spans="4:4" ht="15.75" customHeight="1" x14ac:dyDescent="0.35">
      <c r="D672" s="34" t="s">
        <v>134</v>
      </c>
    </row>
    <row r="673" spans="4:4" ht="15.75" customHeight="1" x14ac:dyDescent="0.35">
      <c r="D673" s="34" t="s">
        <v>134</v>
      </c>
    </row>
    <row r="674" spans="4:4" ht="15.75" customHeight="1" x14ac:dyDescent="0.35">
      <c r="D674" s="34" t="s">
        <v>134</v>
      </c>
    </row>
    <row r="675" spans="4:4" ht="15.75" customHeight="1" x14ac:dyDescent="0.35">
      <c r="D675" s="34" t="s">
        <v>134</v>
      </c>
    </row>
    <row r="676" spans="4:4" ht="15.75" customHeight="1" x14ac:dyDescent="0.35">
      <c r="D676" s="34" t="s">
        <v>134</v>
      </c>
    </row>
    <row r="677" spans="4:4" ht="15.75" customHeight="1" x14ac:dyDescent="0.35">
      <c r="D677" s="34" t="s">
        <v>134</v>
      </c>
    </row>
    <row r="678" spans="4:4" ht="15.75" customHeight="1" x14ac:dyDescent="0.35">
      <c r="D678" s="34" t="s">
        <v>134</v>
      </c>
    </row>
    <row r="679" spans="4:4" ht="15.75" customHeight="1" x14ac:dyDescent="0.35">
      <c r="D679" s="34" t="s">
        <v>134</v>
      </c>
    </row>
    <row r="680" spans="4:4" ht="15.75" customHeight="1" x14ac:dyDescent="0.35">
      <c r="D680" s="34" t="s">
        <v>134</v>
      </c>
    </row>
    <row r="681" spans="4:4" ht="15.75" customHeight="1" x14ac:dyDescent="0.35">
      <c r="D681" s="34" t="s">
        <v>134</v>
      </c>
    </row>
    <row r="682" spans="4:4" ht="15.75" customHeight="1" x14ac:dyDescent="0.35">
      <c r="D682" s="34" t="s">
        <v>134</v>
      </c>
    </row>
    <row r="683" spans="4:4" ht="15.75" customHeight="1" x14ac:dyDescent="0.35">
      <c r="D683" s="34" t="s">
        <v>134</v>
      </c>
    </row>
    <row r="684" spans="4:4" ht="15.75" customHeight="1" x14ac:dyDescent="0.35">
      <c r="D684" s="34" t="s">
        <v>134</v>
      </c>
    </row>
    <row r="685" spans="4:4" ht="15.75" customHeight="1" x14ac:dyDescent="0.35">
      <c r="D685" s="34" t="s">
        <v>134</v>
      </c>
    </row>
    <row r="686" spans="4:4" ht="15.75" customHeight="1" x14ac:dyDescent="0.35">
      <c r="D686" s="34" t="s">
        <v>134</v>
      </c>
    </row>
    <row r="687" spans="4:4" ht="15.75" customHeight="1" x14ac:dyDescent="0.35">
      <c r="D687" s="34" t="s">
        <v>134</v>
      </c>
    </row>
    <row r="688" spans="4:4" ht="15.75" customHeight="1" x14ac:dyDescent="0.35">
      <c r="D688" s="34" t="s">
        <v>134</v>
      </c>
    </row>
    <row r="689" spans="4:4" ht="15.75" customHeight="1" x14ac:dyDescent="0.35">
      <c r="D689" s="34" t="s">
        <v>134</v>
      </c>
    </row>
    <row r="690" spans="4:4" ht="15.75" customHeight="1" x14ac:dyDescent="0.35">
      <c r="D690" s="34" t="s">
        <v>134</v>
      </c>
    </row>
    <row r="691" spans="4:4" ht="15.75" customHeight="1" x14ac:dyDescent="0.35">
      <c r="D691" s="34" t="s">
        <v>134</v>
      </c>
    </row>
    <row r="692" spans="4:4" ht="15.75" customHeight="1" x14ac:dyDescent="0.35">
      <c r="D692" s="34" t="s">
        <v>134</v>
      </c>
    </row>
    <row r="693" spans="4:4" ht="15.75" customHeight="1" x14ac:dyDescent="0.35">
      <c r="D693" s="34" t="s">
        <v>134</v>
      </c>
    </row>
    <row r="694" spans="4:4" ht="15.75" customHeight="1" x14ac:dyDescent="0.35">
      <c r="D694" s="34" t="s">
        <v>134</v>
      </c>
    </row>
    <row r="695" spans="4:4" ht="15.75" customHeight="1" x14ac:dyDescent="0.35">
      <c r="D695" s="34" t="s">
        <v>134</v>
      </c>
    </row>
    <row r="696" spans="4:4" ht="15.75" customHeight="1" x14ac:dyDescent="0.35">
      <c r="D696" s="34" t="s">
        <v>134</v>
      </c>
    </row>
    <row r="697" spans="4:4" ht="15.75" customHeight="1" x14ac:dyDescent="0.35">
      <c r="D697" s="34" t="s">
        <v>134</v>
      </c>
    </row>
    <row r="698" spans="4:4" ht="15.75" customHeight="1" x14ac:dyDescent="0.35">
      <c r="D698" s="34" t="s">
        <v>134</v>
      </c>
    </row>
    <row r="699" spans="4:4" ht="15.75" customHeight="1" x14ac:dyDescent="0.35">
      <c r="D699" s="34" t="s">
        <v>134</v>
      </c>
    </row>
    <row r="700" spans="4:4" ht="15.75" customHeight="1" x14ac:dyDescent="0.35">
      <c r="D700" s="34" t="s">
        <v>134</v>
      </c>
    </row>
    <row r="701" spans="4:4" ht="15.75" customHeight="1" x14ac:dyDescent="0.35">
      <c r="D701" s="34" t="s">
        <v>134</v>
      </c>
    </row>
    <row r="702" spans="4:4" ht="15.75" customHeight="1" x14ac:dyDescent="0.35">
      <c r="D702" s="34" t="s">
        <v>134</v>
      </c>
    </row>
    <row r="703" spans="4:4" ht="15.75" customHeight="1" x14ac:dyDescent="0.35">
      <c r="D703" s="34" t="s">
        <v>134</v>
      </c>
    </row>
    <row r="704" spans="4:4" ht="15.75" customHeight="1" x14ac:dyDescent="0.35">
      <c r="D704" s="34" t="s">
        <v>134</v>
      </c>
    </row>
    <row r="705" spans="4:4" ht="15.75" customHeight="1" x14ac:dyDescent="0.35">
      <c r="D705" s="34" t="s">
        <v>134</v>
      </c>
    </row>
    <row r="706" spans="4:4" ht="15.75" customHeight="1" x14ac:dyDescent="0.35">
      <c r="D706" s="34" t="s">
        <v>134</v>
      </c>
    </row>
    <row r="707" spans="4:4" ht="15.75" customHeight="1" x14ac:dyDescent="0.35">
      <c r="D707" s="34" t="s">
        <v>134</v>
      </c>
    </row>
    <row r="708" spans="4:4" ht="15.75" customHeight="1" x14ac:dyDescent="0.35">
      <c r="D708" s="34" t="s">
        <v>134</v>
      </c>
    </row>
    <row r="709" spans="4:4" ht="15.75" customHeight="1" x14ac:dyDescent="0.35">
      <c r="D709" s="34" t="s">
        <v>134</v>
      </c>
    </row>
    <row r="710" spans="4:4" ht="15.75" customHeight="1" x14ac:dyDescent="0.35">
      <c r="D710" s="34" t="s">
        <v>134</v>
      </c>
    </row>
    <row r="711" spans="4:4" ht="15.75" customHeight="1" x14ac:dyDescent="0.35">
      <c r="D711" s="34" t="s">
        <v>134</v>
      </c>
    </row>
    <row r="712" spans="4:4" ht="15.75" customHeight="1" x14ac:dyDescent="0.35">
      <c r="D712" s="34" t="s">
        <v>134</v>
      </c>
    </row>
    <row r="713" spans="4:4" ht="15.75" customHeight="1" x14ac:dyDescent="0.35">
      <c r="D713" s="34" t="s">
        <v>134</v>
      </c>
    </row>
    <row r="714" spans="4:4" ht="15.75" customHeight="1" x14ac:dyDescent="0.35">
      <c r="D714" s="34" t="s">
        <v>134</v>
      </c>
    </row>
    <row r="715" spans="4:4" ht="15.75" customHeight="1" x14ac:dyDescent="0.35">
      <c r="D715" s="34" t="s">
        <v>134</v>
      </c>
    </row>
    <row r="716" spans="4:4" ht="15.75" customHeight="1" x14ac:dyDescent="0.35">
      <c r="D716" s="34" t="s">
        <v>134</v>
      </c>
    </row>
    <row r="717" spans="4:4" ht="15.75" customHeight="1" x14ac:dyDescent="0.35">
      <c r="D717" s="34" t="s">
        <v>134</v>
      </c>
    </row>
    <row r="718" spans="4:4" ht="15.75" customHeight="1" x14ac:dyDescent="0.35">
      <c r="D718" s="34" t="s">
        <v>134</v>
      </c>
    </row>
    <row r="719" spans="4:4" ht="15.75" customHeight="1" x14ac:dyDescent="0.35">
      <c r="D719" s="34" t="s">
        <v>134</v>
      </c>
    </row>
    <row r="720" spans="4:4" ht="15.75" customHeight="1" x14ac:dyDescent="0.35">
      <c r="D720" s="34" t="s">
        <v>134</v>
      </c>
    </row>
    <row r="721" spans="4:4" ht="15.75" customHeight="1" x14ac:dyDescent="0.35">
      <c r="D721" s="34" t="s">
        <v>134</v>
      </c>
    </row>
    <row r="722" spans="4:4" ht="15.75" customHeight="1" x14ac:dyDescent="0.35">
      <c r="D722" s="34" t="s">
        <v>134</v>
      </c>
    </row>
    <row r="723" spans="4:4" ht="15.75" customHeight="1" x14ac:dyDescent="0.35">
      <c r="D723" s="34" t="s">
        <v>134</v>
      </c>
    </row>
    <row r="724" spans="4:4" ht="15.75" customHeight="1" x14ac:dyDescent="0.35">
      <c r="D724" s="34" t="s">
        <v>134</v>
      </c>
    </row>
    <row r="725" spans="4:4" ht="15.75" customHeight="1" x14ac:dyDescent="0.35">
      <c r="D725" s="34" t="s">
        <v>134</v>
      </c>
    </row>
    <row r="726" spans="4:4" ht="15.75" customHeight="1" x14ac:dyDescent="0.35">
      <c r="D726" s="34" t="s">
        <v>134</v>
      </c>
    </row>
    <row r="727" spans="4:4" ht="15.75" customHeight="1" x14ac:dyDescent="0.35">
      <c r="D727" s="34" t="s">
        <v>134</v>
      </c>
    </row>
    <row r="728" spans="4:4" ht="15.75" customHeight="1" x14ac:dyDescent="0.35">
      <c r="D728" s="34" t="s">
        <v>134</v>
      </c>
    </row>
    <row r="729" spans="4:4" ht="15.75" customHeight="1" x14ac:dyDescent="0.35">
      <c r="D729" s="34" t="s">
        <v>134</v>
      </c>
    </row>
    <row r="730" spans="4:4" ht="15.75" customHeight="1" x14ac:dyDescent="0.35">
      <c r="D730" s="34" t="s">
        <v>134</v>
      </c>
    </row>
    <row r="731" spans="4:4" ht="15.75" customHeight="1" x14ac:dyDescent="0.35">
      <c r="D731" s="34" t="s">
        <v>134</v>
      </c>
    </row>
    <row r="732" spans="4:4" ht="15.75" customHeight="1" x14ac:dyDescent="0.35">
      <c r="D732" s="34" t="s">
        <v>134</v>
      </c>
    </row>
    <row r="733" spans="4:4" ht="15.75" customHeight="1" x14ac:dyDescent="0.35">
      <c r="D733" s="34" t="s">
        <v>134</v>
      </c>
    </row>
    <row r="734" spans="4:4" ht="15.75" customHeight="1" x14ac:dyDescent="0.35">
      <c r="D734" s="34" t="s">
        <v>134</v>
      </c>
    </row>
    <row r="735" spans="4:4" ht="15.75" customHeight="1" x14ac:dyDescent="0.35">
      <c r="D735" s="34" t="s">
        <v>134</v>
      </c>
    </row>
    <row r="736" spans="4:4" ht="15.75" customHeight="1" x14ac:dyDescent="0.35">
      <c r="D736" s="34" t="s">
        <v>134</v>
      </c>
    </row>
    <row r="737" spans="4:4" ht="15.75" customHeight="1" x14ac:dyDescent="0.35">
      <c r="D737" s="34" t="s">
        <v>134</v>
      </c>
    </row>
    <row r="738" spans="4:4" ht="15.75" customHeight="1" x14ac:dyDescent="0.35">
      <c r="D738" s="34" t="s">
        <v>134</v>
      </c>
    </row>
    <row r="739" spans="4:4" ht="15.75" customHeight="1" x14ac:dyDescent="0.35">
      <c r="D739" s="34" t="s">
        <v>134</v>
      </c>
    </row>
    <row r="740" spans="4:4" ht="15.75" customHeight="1" x14ac:dyDescent="0.35">
      <c r="D740" s="34" t="s">
        <v>134</v>
      </c>
    </row>
    <row r="741" spans="4:4" ht="15.75" customHeight="1" x14ac:dyDescent="0.35">
      <c r="D741" s="34" t="s">
        <v>134</v>
      </c>
    </row>
    <row r="742" spans="4:4" ht="15.75" customHeight="1" x14ac:dyDescent="0.35">
      <c r="D742" s="34" t="s">
        <v>134</v>
      </c>
    </row>
    <row r="743" spans="4:4" ht="15.75" customHeight="1" x14ac:dyDescent="0.35">
      <c r="D743" s="34" t="s">
        <v>134</v>
      </c>
    </row>
    <row r="744" spans="4:4" ht="15.75" customHeight="1" x14ac:dyDescent="0.35">
      <c r="D744" s="34" t="s">
        <v>134</v>
      </c>
    </row>
    <row r="745" spans="4:4" ht="15.75" customHeight="1" x14ac:dyDescent="0.35">
      <c r="D745" s="34" t="s">
        <v>134</v>
      </c>
    </row>
    <row r="746" spans="4:4" ht="15.75" customHeight="1" x14ac:dyDescent="0.35">
      <c r="D746" s="34" t="s">
        <v>134</v>
      </c>
    </row>
    <row r="747" spans="4:4" ht="15.75" customHeight="1" x14ac:dyDescent="0.35">
      <c r="D747" s="34" t="s">
        <v>134</v>
      </c>
    </row>
    <row r="748" spans="4:4" ht="15.75" customHeight="1" x14ac:dyDescent="0.35">
      <c r="D748" s="34" t="s">
        <v>134</v>
      </c>
    </row>
    <row r="749" spans="4:4" ht="15.75" customHeight="1" x14ac:dyDescent="0.35">
      <c r="D749" s="34" t="s">
        <v>134</v>
      </c>
    </row>
    <row r="750" spans="4:4" ht="15.75" customHeight="1" x14ac:dyDescent="0.35">
      <c r="D750" s="34" t="s">
        <v>134</v>
      </c>
    </row>
    <row r="751" spans="4:4" ht="15.75" customHeight="1" x14ac:dyDescent="0.35">
      <c r="D751" s="34" t="s">
        <v>134</v>
      </c>
    </row>
    <row r="752" spans="4:4" ht="15.75" customHeight="1" x14ac:dyDescent="0.35">
      <c r="D752" s="34" t="s">
        <v>134</v>
      </c>
    </row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</sheetData>
  <mergeCells count="2">
    <mergeCell ref="A1:G1"/>
    <mergeCell ref="A2:G2"/>
  </mergeCells>
  <pageMargins left="0.7" right="0.7" top="0.75" bottom="0.75" header="0.511811023622047" footer="0.511811023622047"/>
  <pageSetup paperSize="9" scale="7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9" workbookViewId="0">
      <selection activeCell="A54" sqref="A54"/>
    </sheetView>
  </sheetViews>
  <sheetFormatPr defaultRowHeight="14.5" x14ac:dyDescent="0.35"/>
  <cols>
    <col min="1" max="1" width="39" customWidth="1"/>
    <col min="2" max="2" width="10.7265625" customWidth="1"/>
    <col min="3" max="3" width="10.26953125" customWidth="1"/>
    <col min="4" max="4" width="10.7265625" customWidth="1"/>
    <col min="5" max="5" width="7.54296875" customWidth="1"/>
    <col min="6" max="6" width="7.81640625" customWidth="1"/>
  </cols>
  <sheetData>
    <row r="1" spans="1:14" x14ac:dyDescent="0.35">
      <c r="A1" s="89" t="s">
        <v>128</v>
      </c>
    </row>
    <row r="3" spans="1:14" x14ac:dyDescent="0.35">
      <c r="A3" s="178" t="s">
        <v>103</v>
      </c>
      <c r="B3" s="178"/>
      <c r="C3" s="178"/>
      <c r="D3" s="178"/>
      <c r="E3" s="178"/>
      <c r="F3" s="178"/>
    </row>
    <row r="5" spans="1:14" ht="28.5" customHeight="1" x14ac:dyDescent="0.35">
      <c r="A5" s="93" t="s">
        <v>104</v>
      </c>
      <c r="B5" s="93" t="s">
        <v>83</v>
      </c>
      <c r="C5" s="93" t="s">
        <v>141</v>
      </c>
      <c r="D5" s="93" t="s">
        <v>142</v>
      </c>
      <c r="E5" s="94" t="s">
        <v>121</v>
      </c>
      <c r="F5" s="93" t="s">
        <v>122</v>
      </c>
    </row>
    <row r="6" spans="1:14" x14ac:dyDescent="0.35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H6" s="92"/>
    </row>
    <row r="7" spans="1:14" x14ac:dyDescent="0.35">
      <c r="A7" s="179" t="s">
        <v>106</v>
      </c>
      <c r="B7" s="179"/>
      <c r="C7" s="179"/>
      <c r="D7" s="179"/>
      <c r="E7" s="179"/>
      <c r="F7" s="179"/>
      <c r="J7" s="120"/>
    </row>
    <row r="8" spans="1:14" x14ac:dyDescent="0.35">
      <c r="A8" s="91" t="s">
        <v>107</v>
      </c>
      <c r="B8" s="64">
        <v>1274</v>
      </c>
      <c r="C8" s="64">
        <v>2139</v>
      </c>
      <c r="D8" s="64">
        <v>2412</v>
      </c>
      <c r="E8" s="99">
        <f>D8/B8</f>
        <v>1.8932496075353218</v>
      </c>
      <c r="F8" s="100">
        <f>D8/C8</f>
        <v>1.1276297335203367</v>
      </c>
    </row>
    <row r="9" spans="1:14" x14ac:dyDescent="0.35">
      <c r="A9" s="91" t="s">
        <v>108</v>
      </c>
      <c r="B9" s="64">
        <v>1274</v>
      </c>
      <c r="C9" s="64">
        <v>2139</v>
      </c>
      <c r="D9" s="64">
        <v>2412</v>
      </c>
      <c r="E9" s="99">
        <f t="shared" ref="E9" si="0">D9/B9</f>
        <v>1.8932496075353218</v>
      </c>
      <c r="F9" s="100">
        <f t="shared" ref="F9" si="1">D9/C9</f>
        <v>1.1276297335203367</v>
      </c>
    </row>
    <row r="10" spans="1:14" x14ac:dyDescent="0.35">
      <c r="A10" s="91" t="s">
        <v>109</v>
      </c>
      <c r="B10" s="64">
        <v>0</v>
      </c>
      <c r="C10" s="64">
        <v>0</v>
      </c>
      <c r="D10" s="64">
        <v>0</v>
      </c>
      <c r="E10" s="99"/>
      <c r="F10" s="100"/>
    </row>
    <row r="11" spans="1:14" x14ac:dyDescent="0.35">
      <c r="A11" s="175" t="s">
        <v>110</v>
      </c>
      <c r="B11" s="176"/>
      <c r="C11" s="176"/>
      <c r="D11" s="176"/>
      <c r="E11" s="176"/>
      <c r="F11" s="177"/>
    </row>
    <row r="12" spans="1:14" x14ac:dyDescent="0.35">
      <c r="A12" s="91" t="s">
        <v>107</v>
      </c>
      <c r="B12" s="64">
        <v>2206</v>
      </c>
      <c r="C12" s="64">
        <v>2124</v>
      </c>
      <c r="D12" s="64">
        <v>1576</v>
      </c>
      <c r="E12" s="99">
        <f>D12/B12</f>
        <v>0.71441523118767003</v>
      </c>
      <c r="F12" s="100">
        <f>D12/C12</f>
        <v>0.74199623352165722</v>
      </c>
    </row>
    <row r="13" spans="1:14" x14ac:dyDescent="0.35">
      <c r="A13" s="91" t="s">
        <v>108</v>
      </c>
      <c r="B13" s="64">
        <v>4280</v>
      </c>
      <c r="C13" s="64">
        <v>2124</v>
      </c>
      <c r="D13" s="64">
        <v>1576</v>
      </c>
      <c r="E13" s="99">
        <f t="shared" ref="E13" si="2">D13/B13</f>
        <v>0.36822429906542054</v>
      </c>
      <c r="F13" s="100">
        <f t="shared" ref="F13" si="3">D13/C13</f>
        <v>0.74199623352165722</v>
      </c>
    </row>
    <row r="14" spans="1:14" x14ac:dyDescent="0.35">
      <c r="A14" s="91" t="s">
        <v>120</v>
      </c>
      <c r="B14" s="64">
        <v>0</v>
      </c>
      <c r="C14" s="64">
        <v>0</v>
      </c>
      <c r="D14" s="64">
        <v>0</v>
      </c>
      <c r="E14" s="64"/>
      <c r="F14" s="64"/>
    </row>
    <row r="15" spans="1:14" x14ac:dyDescent="0.35">
      <c r="A15" s="175" t="s">
        <v>111</v>
      </c>
      <c r="B15" s="176"/>
      <c r="C15" s="176"/>
      <c r="D15" s="176"/>
      <c r="E15" s="176"/>
      <c r="F15" s="177"/>
      <c r="N15" s="108"/>
    </row>
    <row r="16" spans="1:14" x14ac:dyDescent="0.35">
      <c r="A16" s="91" t="s">
        <v>107</v>
      </c>
      <c r="B16" s="64">
        <v>26448</v>
      </c>
      <c r="C16" s="64">
        <v>10500</v>
      </c>
      <c r="D16" s="64">
        <v>11086</v>
      </c>
      <c r="E16" s="99">
        <f>D16/B16</f>
        <v>0.41916212946158499</v>
      </c>
      <c r="F16" s="100">
        <f>D16/C16</f>
        <v>1.0558095238095238</v>
      </c>
    </row>
    <row r="17" spans="1:6" x14ac:dyDescent="0.35">
      <c r="A17" s="91" t="s">
        <v>108</v>
      </c>
      <c r="B17" s="64">
        <v>28041</v>
      </c>
      <c r="C17" s="64">
        <v>10500</v>
      </c>
      <c r="D17" s="64">
        <v>10498</v>
      </c>
      <c r="E17" s="99">
        <f t="shared" ref="E17" si="4">D17/B17</f>
        <v>0.37438037159873044</v>
      </c>
      <c r="F17" s="100">
        <f t="shared" ref="F17" si="5">D17/C17</f>
        <v>0.99980952380952381</v>
      </c>
    </row>
    <row r="18" spans="1:6" x14ac:dyDescent="0.35">
      <c r="A18" s="91" t="s">
        <v>120</v>
      </c>
      <c r="B18" s="64"/>
      <c r="C18" s="64">
        <v>0</v>
      </c>
      <c r="D18" s="64">
        <v>588</v>
      </c>
      <c r="E18" s="119" t="str">
        <f>IF(B18="","",D18/B18)</f>
        <v/>
      </c>
      <c r="F18" s="100"/>
    </row>
    <row r="19" spans="1:6" x14ac:dyDescent="0.35">
      <c r="A19" s="175" t="s">
        <v>112</v>
      </c>
      <c r="B19" s="176"/>
      <c r="C19" s="176"/>
      <c r="D19" s="176"/>
      <c r="E19" s="176"/>
      <c r="F19" s="177"/>
    </row>
    <row r="20" spans="1:6" x14ac:dyDescent="0.35">
      <c r="A20" s="109" t="s">
        <v>123</v>
      </c>
      <c r="B20" s="110"/>
      <c r="C20" s="111"/>
      <c r="D20" s="111"/>
      <c r="E20" s="99"/>
      <c r="F20" s="100"/>
    </row>
    <row r="21" spans="1:6" x14ac:dyDescent="0.35">
      <c r="A21" s="91" t="s">
        <v>107</v>
      </c>
      <c r="B21" s="64">
        <v>42985</v>
      </c>
      <c r="C21" s="64">
        <v>52000</v>
      </c>
      <c r="D21" s="64">
        <v>50533</v>
      </c>
      <c r="E21" s="99">
        <f t="shared" ref="E21:E22" si="6">D21/B21</f>
        <v>1.17559613818774</v>
      </c>
      <c r="F21" s="100">
        <f t="shared" ref="F21:F22" si="7">D21/C21</f>
        <v>0.97178846153846155</v>
      </c>
    </row>
    <row r="22" spans="1:6" x14ac:dyDescent="0.35">
      <c r="A22" s="91" t="s">
        <v>108</v>
      </c>
      <c r="B22" s="64">
        <v>45046</v>
      </c>
      <c r="C22" s="64">
        <v>52000</v>
      </c>
      <c r="D22" s="64">
        <v>50533</v>
      </c>
      <c r="E22" s="99">
        <f t="shared" si="6"/>
        <v>1.1218088176530658</v>
      </c>
      <c r="F22" s="100">
        <f t="shared" si="7"/>
        <v>0.97178846153846155</v>
      </c>
    </row>
    <row r="23" spans="1:6" x14ac:dyDescent="0.35">
      <c r="A23" s="91" t="s">
        <v>120</v>
      </c>
      <c r="B23" s="64">
        <v>0</v>
      </c>
      <c r="C23" s="64">
        <v>0</v>
      </c>
      <c r="D23" s="64">
        <v>0</v>
      </c>
      <c r="E23" s="64"/>
      <c r="F23" s="64"/>
    </row>
    <row r="24" spans="1:6" x14ac:dyDescent="0.35">
      <c r="A24" s="175" t="s">
        <v>143</v>
      </c>
      <c r="B24" s="176"/>
      <c r="C24" s="176"/>
      <c r="D24" s="176"/>
      <c r="E24" s="176"/>
      <c r="F24" s="177"/>
    </row>
    <row r="25" spans="1:6" x14ac:dyDescent="0.35">
      <c r="A25" s="97" t="s">
        <v>123</v>
      </c>
      <c r="B25" s="98"/>
      <c r="C25" s="98"/>
      <c r="D25" s="98"/>
      <c r="E25" s="99"/>
      <c r="F25" s="100"/>
    </row>
    <row r="26" spans="1:6" x14ac:dyDescent="0.35">
      <c r="A26" s="91" t="s">
        <v>107</v>
      </c>
      <c r="B26" s="64"/>
      <c r="C26" s="64"/>
      <c r="D26" s="64">
        <v>1958</v>
      </c>
      <c r="E26" s="99"/>
      <c r="F26" s="100"/>
    </row>
    <row r="27" spans="1:6" x14ac:dyDescent="0.35">
      <c r="A27" s="91" t="s">
        <v>108</v>
      </c>
      <c r="B27" s="64">
        <v>9041</v>
      </c>
      <c r="C27" s="64"/>
      <c r="D27" s="64">
        <v>0</v>
      </c>
      <c r="E27" s="99">
        <f t="shared" ref="E27" si="8">D27/B27</f>
        <v>0</v>
      </c>
      <c r="F27" s="100"/>
    </row>
    <row r="28" spans="1:6" x14ac:dyDescent="0.35">
      <c r="A28" s="91" t="s">
        <v>120</v>
      </c>
      <c r="B28" s="64">
        <v>0</v>
      </c>
      <c r="C28" s="64">
        <f>C25+C26-C27</f>
        <v>0</v>
      </c>
      <c r="D28" s="64">
        <f>D25+D26-D27</f>
        <v>1958</v>
      </c>
      <c r="E28" s="64"/>
      <c r="F28" s="64"/>
    </row>
    <row r="29" spans="1:6" x14ac:dyDescent="0.35">
      <c r="A29" s="175" t="s">
        <v>113</v>
      </c>
      <c r="B29" s="176"/>
      <c r="C29" s="176"/>
      <c r="D29" s="176"/>
      <c r="E29" s="176"/>
      <c r="F29" s="177"/>
    </row>
    <row r="30" spans="1:6" x14ac:dyDescent="0.35">
      <c r="A30" s="111"/>
      <c r="B30" s="110"/>
      <c r="C30" s="110"/>
      <c r="D30" s="110"/>
      <c r="E30" s="99"/>
      <c r="F30" s="100"/>
    </row>
    <row r="31" spans="1:6" x14ac:dyDescent="0.35">
      <c r="A31" s="91" t="s">
        <v>107</v>
      </c>
      <c r="B31" s="64">
        <v>9133</v>
      </c>
      <c r="C31" s="64">
        <v>7562</v>
      </c>
      <c r="D31" s="64">
        <v>7250</v>
      </c>
      <c r="E31" s="99">
        <f>D31/B31</f>
        <v>0.79382459213839918</v>
      </c>
      <c r="F31" s="100">
        <f>D31/C31</f>
        <v>0.95874107379000262</v>
      </c>
    </row>
    <row r="32" spans="1:6" x14ac:dyDescent="0.35">
      <c r="A32" s="91" t="s">
        <v>108</v>
      </c>
      <c r="B32" s="64">
        <v>9133</v>
      </c>
      <c r="C32" s="64">
        <v>7562</v>
      </c>
      <c r="D32" s="64">
        <v>7250</v>
      </c>
      <c r="E32" s="99">
        <f t="shared" ref="E32" si="9">D32/B32</f>
        <v>0.79382459213839918</v>
      </c>
      <c r="F32" s="100">
        <f t="shared" ref="F32" si="10">D32/C32</f>
        <v>0.95874107379000262</v>
      </c>
    </row>
    <row r="33" spans="1:6" x14ac:dyDescent="0.35">
      <c r="A33" s="91" t="s">
        <v>120</v>
      </c>
      <c r="B33" s="64">
        <v>0</v>
      </c>
      <c r="C33" s="64"/>
      <c r="D33" s="64">
        <f>D31-D32</f>
        <v>0</v>
      </c>
      <c r="E33" s="99"/>
      <c r="F33" s="100"/>
    </row>
    <row r="34" spans="1:6" x14ac:dyDescent="0.35">
      <c r="A34" s="175" t="s">
        <v>114</v>
      </c>
      <c r="B34" s="176"/>
      <c r="C34" s="176"/>
      <c r="D34" s="176"/>
      <c r="E34" s="176"/>
      <c r="F34" s="177"/>
    </row>
    <row r="35" spans="1:6" x14ac:dyDescent="0.35">
      <c r="A35" s="97" t="s">
        <v>123</v>
      </c>
      <c r="B35" s="98"/>
      <c r="C35" s="95"/>
      <c r="D35" s="98"/>
      <c r="E35" s="99"/>
      <c r="F35" s="100"/>
    </row>
    <row r="36" spans="1:6" x14ac:dyDescent="0.35">
      <c r="A36" s="91" t="s">
        <v>107</v>
      </c>
      <c r="B36" s="64">
        <v>763098</v>
      </c>
      <c r="C36" s="64">
        <v>932722</v>
      </c>
      <c r="D36" s="64">
        <v>908724</v>
      </c>
      <c r="E36" s="99">
        <f>D36/B36</f>
        <v>1.1908352531391775</v>
      </c>
      <c r="F36" s="100">
        <f>D36/C36</f>
        <v>0.97427100465090344</v>
      </c>
    </row>
    <row r="37" spans="1:6" x14ac:dyDescent="0.35">
      <c r="A37" s="91" t="s">
        <v>108</v>
      </c>
      <c r="B37" s="64">
        <v>757535</v>
      </c>
      <c r="C37" s="64">
        <v>932722</v>
      </c>
      <c r="D37" s="64">
        <v>916097</v>
      </c>
      <c r="E37" s="99">
        <f t="shared" ref="E37" si="11">D37/B37</f>
        <v>1.2093131010448361</v>
      </c>
      <c r="F37" s="100">
        <f t="shared" ref="F37" si="12">D37/C37</f>
        <v>0.98217582516548341</v>
      </c>
    </row>
    <row r="38" spans="1:6" x14ac:dyDescent="0.35">
      <c r="A38" s="91" t="s">
        <v>120</v>
      </c>
      <c r="B38" s="64">
        <v>0</v>
      </c>
      <c r="C38" s="64">
        <f>C36-C37</f>
        <v>0</v>
      </c>
      <c r="D38" s="64">
        <f>D35+D36-D37</f>
        <v>-7373</v>
      </c>
      <c r="E38" s="64"/>
      <c r="F38" s="64"/>
    </row>
    <row r="39" spans="1:6" x14ac:dyDescent="0.35">
      <c r="A39" s="175" t="s">
        <v>115</v>
      </c>
      <c r="B39" s="176"/>
      <c r="C39" s="176"/>
      <c r="D39" s="176"/>
      <c r="E39" s="176"/>
      <c r="F39" s="177"/>
    </row>
    <row r="40" spans="1:6" x14ac:dyDescent="0.35">
      <c r="A40" s="105" t="s">
        <v>123</v>
      </c>
      <c r="B40" s="96"/>
      <c r="C40" s="98"/>
      <c r="D40" s="96"/>
      <c r="E40" s="99"/>
      <c r="F40" s="100"/>
    </row>
    <row r="41" spans="1:6" x14ac:dyDescent="0.35">
      <c r="A41" s="91" t="s">
        <v>107</v>
      </c>
      <c r="B41" s="64">
        <v>504</v>
      </c>
      <c r="C41" s="64">
        <v>664</v>
      </c>
      <c r="D41" s="64">
        <v>602</v>
      </c>
      <c r="E41" s="99">
        <f>D41/B41</f>
        <v>1.1944444444444444</v>
      </c>
      <c r="F41" s="100">
        <f>D41/C41</f>
        <v>0.90662650602409633</v>
      </c>
    </row>
    <row r="42" spans="1:6" x14ac:dyDescent="0.35">
      <c r="A42" s="91" t="s">
        <v>108</v>
      </c>
      <c r="B42" s="64">
        <v>504</v>
      </c>
      <c r="C42" s="64">
        <v>664</v>
      </c>
      <c r="D42" s="64">
        <v>602</v>
      </c>
      <c r="E42" s="99">
        <f t="shared" ref="E42" si="13">D42/B42</f>
        <v>1.1944444444444444</v>
      </c>
      <c r="F42" s="100">
        <f t="shared" ref="F42" si="14">D42/C42</f>
        <v>0.90662650602409633</v>
      </c>
    </row>
    <row r="43" spans="1:6" x14ac:dyDescent="0.35">
      <c r="A43" s="91" t="s">
        <v>120</v>
      </c>
      <c r="B43" s="64"/>
      <c r="C43" s="64">
        <f>C40+C41-C42</f>
        <v>0</v>
      </c>
      <c r="D43" s="64">
        <v>0</v>
      </c>
      <c r="E43" s="99"/>
      <c r="F43" s="100"/>
    </row>
    <row r="44" spans="1:6" x14ac:dyDescent="0.35">
      <c r="A44" s="106" t="s">
        <v>116</v>
      </c>
      <c r="B44" s="107">
        <f t="shared" ref="B44:D45" si="15">SUM(B41,B36,B31,B26,B21,B16,B12,B8)</f>
        <v>845648</v>
      </c>
      <c r="C44" s="107">
        <f t="shared" si="15"/>
        <v>1007711</v>
      </c>
      <c r="D44" s="107">
        <f t="shared" si="15"/>
        <v>984141</v>
      </c>
      <c r="E44" s="113">
        <f>D44/B44</f>
        <v>1.1637714510056194</v>
      </c>
      <c r="F44" s="114">
        <f>D44/C44</f>
        <v>0.97661035753306258</v>
      </c>
    </row>
    <row r="45" spans="1:6" x14ac:dyDescent="0.35">
      <c r="A45" s="106" t="s">
        <v>75</v>
      </c>
      <c r="B45" s="107">
        <f t="shared" si="15"/>
        <v>854854</v>
      </c>
      <c r="C45" s="107">
        <f t="shared" si="15"/>
        <v>1007711</v>
      </c>
      <c r="D45" s="107">
        <f t="shared" si="15"/>
        <v>988968</v>
      </c>
      <c r="E45" s="113">
        <f t="shared" ref="E45" si="16">D45/B45</f>
        <v>1.1568852692974474</v>
      </c>
      <c r="F45" s="114">
        <f t="shared" ref="F45" si="17">D45/C45</f>
        <v>0.98140042135096273</v>
      </c>
    </row>
    <row r="46" spans="1:6" ht="18" customHeight="1" x14ac:dyDescent="0.35">
      <c r="A46" s="112" t="s">
        <v>117</v>
      </c>
      <c r="B46" s="107">
        <f>SUM(B35,B30,B25,B20,)-SUM(B43,B18)</f>
        <v>0</v>
      </c>
      <c r="C46" s="107"/>
      <c r="D46" s="107">
        <v>1046</v>
      </c>
      <c r="E46" s="107"/>
      <c r="F46" s="107"/>
    </row>
    <row r="51" spans="1:3" x14ac:dyDescent="0.35">
      <c r="A51" t="s">
        <v>257</v>
      </c>
      <c r="C51" t="s">
        <v>259</v>
      </c>
    </row>
    <row r="53" spans="1:3" x14ac:dyDescent="0.35">
      <c r="A53" t="s">
        <v>255</v>
      </c>
      <c r="C53" t="s">
        <v>256</v>
      </c>
    </row>
  </sheetData>
  <mergeCells count="9">
    <mergeCell ref="A34:F34"/>
    <mergeCell ref="A39:F39"/>
    <mergeCell ref="A3:F3"/>
    <mergeCell ref="A7:F7"/>
    <mergeCell ref="A11:F11"/>
    <mergeCell ref="A15:F15"/>
    <mergeCell ref="A19:F19"/>
    <mergeCell ref="A24:F24"/>
    <mergeCell ref="A29:F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8"/>
  <sheetViews>
    <sheetView tabSelected="1" workbookViewId="0">
      <selection activeCell="G231" sqref="G231"/>
    </sheetView>
  </sheetViews>
  <sheetFormatPr defaultColWidth="9.1796875" defaultRowHeight="14.5" x14ac:dyDescent="0.35"/>
  <cols>
    <col min="1" max="1" width="7.453125" style="121" bestFit="1" customWidth="1"/>
    <col min="2" max="2" width="8.453125" style="121" bestFit="1" customWidth="1"/>
    <col min="3" max="3" width="8.7265625" style="121" customWidth="1"/>
    <col min="4" max="4" width="30" style="121" customWidth="1"/>
    <col min="5" max="5" width="25.26953125" style="121" hidden="1" customWidth="1"/>
    <col min="6" max="8" width="25.26953125" style="121" customWidth="1"/>
    <col min="9" max="9" width="25.26953125" style="121" hidden="1" customWidth="1"/>
    <col min="10" max="16384" width="9.1796875" style="121"/>
  </cols>
  <sheetData>
    <row r="1" spans="1:9" ht="42" customHeight="1" x14ac:dyDescent="0.35">
      <c r="A1" s="183" t="s">
        <v>144</v>
      </c>
      <c r="B1" s="183"/>
      <c r="C1" s="183"/>
      <c r="D1" s="183"/>
      <c r="E1" s="183"/>
      <c r="F1" s="183"/>
      <c r="G1" s="183"/>
      <c r="H1" s="183"/>
      <c r="I1" s="183"/>
    </row>
    <row r="2" spans="1:9" ht="18" x14ac:dyDescent="0.35">
      <c r="A2" s="122"/>
      <c r="B2" s="122"/>
      <c r="C2" s="122" t="s">
        <v>145</v>
      </c>
      <c r="D2" s="122" t="s">
        <v>146</v>
      </c>
      <c r="E2" s="122"/>
      <c r="F2" s="122"/>
      <c r="G2" s="122"/>
      <c r="H2" s="123"/>
      <c r="I2" s="123"/>
    </row>
    <row r="3" spans="1:9" ht="18" customHeight="1" x14ac:dyDescent="0.35">
      <c r="A3" s="183" t="s">
        <v>147</v>
      </c>
      <c r="B3" s="184"/>
      <c r="C3" s="184"/>
      <c r="D3" s="184"/>
      <c r="E3" s="184"/>
      <c r="F3" s="184"/>
      <c r="G3" s="184"/>
      <c r="H3" s="184"/>
      <c r="I3" s="184"/>
    </row>
    <row r="4" spans="1:9" ht="20" x14ac:dyDescent="0.35">
      <c r="A4" s="122"/>
      <c r="B4" s="122">
        <v>1</v>
      </c>
      <c r="C4" s="122"/>
      <c r="D4" s="122">
        <v>2</v>
      </c>
      <c r="E4" s="122">
        <v>3</v>
      </c>
      <c r="F4" s="122">
        <v>3</v>
      </c>
      <c r="G4" s="122">
        <v>4</v>
      </c>
      <c r="H4" s="124">
        <v>5</v>
      </c>
      <c r="I4" s="122">
        <v>6</v>
      </c>
    </row>
    <row r="5" spans="1:9" ht="26" x14ac:dyDescent="0.35">
      <c r="A5" s="185" t="s">
        <v>148</v>
      </c>
      <c r="B5" s="186"/>
      <c r="C5" s="187"/>
      <c r="D5" s="125" t="s">
        <v>149</v>
      </c>
      <c r="E5" s="125" t="s">
        <v>83</v>
      </c>
      <c r="F5" s="126" t="s">
        <v>150</v>
      </c>
      <c r="G5" s="127" t="s">
        <v>151</v>
      </c>
      <c r="H5" s="127" t="s">
        <v>152</v>
      </c>
      <c r="I5" s="127" t="s">
        <v>153</v>
      </c>
    </row>
    <row r="6" spans="1:9" x14ac:dyDescent="0.35">
      <c r="A6" s="188" t="s">
        <v>154</v>
      </c>
      <c r="B6" s="189"/>
      <c r="C6" s="190"/>
      <c r="D6" s="128" t="s">
        <v>155</v>
      </c>
      <c r="E6" s="129"/>
      <c r="F6" s="130"/>
      <c r="G6" s="131"/>
      <c r="H6" s="132" t="str">
        <f>IF(F6="","",G6/F6)</f>
        <v/>
      </c>
      <c r="I6" s="133"/>
    </row>
    <row r="7" spans="1:9" x14ac:dyDescent="0.35">
      <c r="A7" s="188" t="s">
        <v>156</v>
      </c>
      <c r="B7" s="189"/>
      <c r="C7" s="190"/>
      <c r="D7" s="128" t="s">
        <v>157</v>
      </c>
      <c r="E7" s="129"/>
      <c r="F7" s="130"/>
      <c r="G7" s="131"/>
      <c r="H7" s="132" t="str">
        <f t="shared" ref="H7:H70" si="0">IF(F7="","",G7/F7)</f>
        <v/>
      </c>
      <c r="I7" s="133"/>
    </row>
    <row r="8" spans="1:9" x14ac:dyDescent="0.35">
      <c r="A8" s="180" t="s">
        <v>158</v>
      </c>
      <c r="B8" s="181"/>
      <c r="C8" s="182"/>
      <c r="D8" s="134" t="s">
        <v>159</v>
      </c>
      <c r="E8" s="129"/>
      <c r="F8" s="130"/>
      <c r="G8" s="131"/>
      <c r="H8" s="132" t="str">
        <f t="shared" si="0"/>
        <v/>
      </c>
      <c r="I8" s="135"/>
    </row>
    <row r="9" spans="1:9" x14ac:dyDescent="0.35">
      <c r="A9" s="191">
        <v>3</v>
      </c>
      <c r="B9" s="192"/>
      <c r="C9" s="193"/>
      <c r="D9" s="128" t="s">
        <v>28</v>
      </c>
      <c r="E9" s="136"/>
      <c r="F9" s="137">
        <v>956</v>
      </c>
      <c r="G9" s="137">
        <v>956</v>
      </c>
      <c r="H9" s="132">
        <f t="shared" si="0"/>
        <v>1</v>
      </c>
      <c r="I9" s="138">
        <v>100</v>
      </c>
    </row>
    <row r="10" spans="1:9" x14ac:dyDescent="0.35">
      <c r="A10" s="139">
        <v>31</v>
      </c>
      <c r="B10" s="140"/>
      <c r="C10" s="141"/>
      <c r="D10" s="128" t="s">
        <v>29</v>
      </c>
      <c r="E10" s="142"/>
      <c r="F10" s="137">
        <v>956</v>
      </c>
      <c r="G10" s="137">
        <v>956</v>
      </c>
      <c r="H10" s="132">
        <f t="shared" si="0"/>
        <v>1</v>
      </c>
      <c r="I10" s="138">
        <v>100</v>
      </c>
    </row>
    <row r="11" spans="1:9" x14ac:dyDescent="0.35">
      <c r="A11" s="143">
        <v>311</v>
      </c>
      <c r="B11" s="140"/>
      <c r="C11" s="141"/>
      <c r="D11" s="141" t="s">
        <v>92</v>
      </c>
      <c r="E11" s="129"/>
      <c r="F11" s="130">
        <v>821</v>
      </c>
      <c r="G11" s="131"/>
      <c r="H11" s="132">
        <f t="shared" si="0"/>
        <v>0</v>
      </c>
      <c r="I11" s="135"/>
    </row>
    <row r="12" spans="1:9" x14ac:dyDescent="0.35">
      <c r="A12" s="143">
        <v>3113</v>
      </c>
      <c r="B12" s="140"/>
      <c r="C12" s="141"/>
      <c r="D12" s="141" t="s">
        <v>32</v>
      </c>
      <c r="E12" s="129"/>
      <c r="F12" s="130">
        <v>821</v>
      </c>
      <c r="G12" s="131">
        <v>821</v>
      </c>
      <c r="H12" s="132">
        <f t="shared" si="0"/>
        <v>1</v>
      </c>
      <c r="I12" s="135"/>
    </row>
    <row r="13" spans="1:9" x14ac:dyDescent="0.35">
      <c r="A13" s="143">
        <v>313</v>
      </c>
      <c r="B13" s="140"/>
      <c r="C13" s="141"/>
      <c r="D13" s="141" t="s">
        <v>34</v>
      </c>
      <c r="E13" s="129"/>
      <c r="F13" s="130"/>
      <c r="G13" s="131"/>
      <c r="H13" s="132" t="str">
        <f t="shared" si="0"/>
        <v/>
      </c>
      <c r="I13" s="135"/>
    </row>
    <row r="14" spans="1:9" x14ac:dyDescent="0.35">
      <c r="A14" s="194">
        <v>3132</v>
      </c>
      <c r="B14" s="195"/>
      <c r="C14" s="196"/>
      <c r="D14" s="141"/>
      <c r="E14" s="129"/>
      <c r="F14" s="130">
        <v>135</v>
      </c>
      <c r="G14" s="131">
        <v>135</v>
      </c>
      <c r="H14" s="132">
        <f t="shared" si="0"/>
        <v>1</v>
      </c>
      <c r="I14" s="135"/>
    </row>
    <row r="15" spans="1:9" x14ac:dyDescent="0.35">
      <c r="A15" s="144"/>
      <c r="B15" s="145"/>
      <c r="C15" s="146"/>
      <c r="D15" s="141"/>
      <c r="E15" s="129"/>
      <c r="F15" s="130"/>
      <c r="G15" s="131"/>
      <c r="H15" s="132" t="str">
        <f t="shared" si="0"/>
        <v/>
      </c>
      <c r="I15" s="135"/>
    </row>
    <row r="16" spans="1:9" x14ac:dyDescent="0.35">
      <c r="A16" s="144"/>
      <c r="B16" s="145"/>
      <c r="C16" s="146"/>
      <c r="D16" s="141"/>
      <c r="E16" s="129"/>
      <c r="F16" s="130"/>
      <c r="G16" s="131"/>
      <c r="H16" s="132" t="str">
        <f t="shared" si="0"/>
        <v/>
      </c>
      <c r="I16" s="135"/>
    </row>
    <row r="17" spans="1:9" ht="25" x14ac:dyDescent="0.35">
      <c r="A17" s="144" t="s">
        <v>160</v>
      </c>
      <c r="B17" s="145" t="s">
        <v>161</v>
      </c>
      <c r="C17" s="147"/>
      <c r="D17" s="128" t="s">
        <v>162</v>
      </c>
      <c r="E17" s="129"/>
      <c r="F17" s="130"/>
      <c r="G17" s="131"/>
      <c r="H17" s="132" t="str">
        <f t="shared" si="0"/>
        <v/>
      </c>
      <c r="I17" s="135"/>
    </row>
    <row r="18" spans="1:9" x14ac:dyDescent="0.35">
      <c r="A18" s="144"/>
      <c r="B18" s="145"/>
      <c r="C18" s="147"/>
      <c r="D18" s="128"/>
      <c r="E18" s="129"/>
      <c r="F18" s="130"/>
      <c r="G18" s="131"/>
      <c r="H18" s="132" t="str">
        <f t="shared" si="0"/>
        <v/>
      </c>
      <c r="I18" s="135"/>
    </row>
    <row r="19" spans="1:9" x14ac:dyDescent="0.35">
      <c r="A19" s="144"/>
      <c r="B19" s="145"/>
      <c r="C19" s="147"/>
      <c r="D19" s="128"/>
      <c r="E19" s="129"/>
      <c r="F19" s="130"/>
      <c r="G19" s="131"/>
      <c r="H19" s="132" t="str">
        <f t="shared" si="0"/>
        <v/>
      </c>
      <c r="I19" s="135"/>
    </row>
    <row r="20" spans="1:9" x14ac:dyDescent="0.35">
      <c r="A20" s="144" t="s">
        <v>163</v>
      </c>
      <c r="B20" s="145">
        <v>11</v>
      </c>
      <c r="C20" s="146"/>
      <c r="D20" s="141" t="s">
        <v>159</v>
      </c>
      <c r="E20" s="129"/>
      <c r="F20" s="130"/>
      <c r="G20" s="131">
        <v>1456</v>
      </c>
      <c r="H20" s="132" t="str">
        <f t="shared" si="0"/>
        <v/>
      </c>
      <c r="I20" s="135"/>
    </row>
    <row r="21" spans="1:9" s="150" customFormat="1" x14ac:dyDescent="0.35">
      <c r="A21" s="148">
        <v>3</v>
      </c>
      <c r="B21" s="149"/>
      <c r="C21" s="147"/>
      <c r="D21" s="128" t="s">
        <v>28</v>
      </c>
      <c r="E21" s="142"/>
      <c r="F21" s="137">
        <v>1183</v>
      </c>
      <c r="G21" s="137">
        <v>1456</v>
      </c>
      <c r="H21" s="132">
        <f t="shared" si="0"/>
        <v>1.2307692307692308</v>
      </c>
      <c r="I21" s="138"/>
    </row>
    <row r="22" spans="1:9" x14ac:dyDescent="0.35">
      <c r="A22" s="148">
        <v>31</v>
      </c>
      <c r="B22" s="145"/>
      <c r="C22" s="146"/>
      <c r="D22" s="141" t="s">
        <v>29</v>
      </c>
      <c r="E22" s="142"/>
      <c r="F22" s="137">
        <v>1183</v>
      </c>
      <c r="G22" s="137"/>
      <c r="H22" s="132">
        <f t="shared" si="0"/>
        <v>0</v>
      </c>
      <c r="I22" s="138"/>
    </row>
    <row r="23" spans="1:9" s="150" customFormat="1" x14ac:dyDescent="0.35">
      <c r="A23" s="151">
        <v>311</v>
      </c>
      <c r="B23" s="149"/>
      <c r="C23" s="147"/>
      <c r="D23" s="128"/>
      <c r="E23" s="136"/>
      <c r="F23" s="137">
        <v>629</v>
      </c>
      <c r="G23" s="152"/>
      <c r="H23" s="132">
        <f t="shared" si="0"/>
        <v>0</v>
      </c>
      <c r="I23" s="153"/>
    </row>
    <row r="24" spans="1:9" x14ac:dyDescent="0.35">
      <c r="A24" s="144">
        <v>3111</v>
      </c>
      <c r="B24" s="145"/>
      <c r="C24" s="146"/>
      <c r="D24" s="141" t="s">
        <v>164</v>
      </c>
      <c r="E24" s="129"/>
      <c r="F24" s="130">
        <v>629</v>
      </c>
      <c r="G24" s="131">
        <v>607</v>
      </c>
      <c r="H24" s="132">
        <f t="shared" si="0"/>
        <v>0.96502384737678859</v>
      </c>
      <c r="I24" s="135"/>
    </row>
    <row r="25" spans="1:9" s="150" customFormat="1" x14ac:dyDescent="0.35">
      <c r="A25" s="151">
        <v>312</v>
      </c>
      <c r="B25" s="149"/>
      <c r="C25" s="147"/>
      <c r="D25" s="128"/>
      <c r="E25" s="136"/>
      <c r="F25" s="137"/>
      <c r="G25" s="152"/>
      <c r="H25" s="132" t="str">
        <f t="shared" si="0"/>
        <v/>
      </c>
      <c r="I25" s="153"/>
    </row>
    <row r="26" spans="1:9" x14ac:dyDescent="0.35">
      <c r="A26" s="144">
        <v>3121</v>
      </c>
      <c r="B26" s="145"/>
      <c r="C26" s="146"/>
      <c r="D26" s="141" t="s">
        <v>30</v>
      </c>
      <c r="E26" s="129"/>
      <c r="F26" s="130">
        <v>450</v>
      </c>
      <c r="G26" s="131">
        <v>748</v>
      </c>
      <c r="H26" s="132">
        <f t="shared" si="0"/>
        <v>1.6622222222222223</v>
      </c>
      <c r="I26" s="135"/>
    </row>
    <row r="27" spans="1:9" s="150" customFormat="1" x14ac:dyDescent="0.35">
      <c r="A27" s="151">
        <v>313</v>
      </c>
      <c r="B27" s="149"/>
      <c r="C27" s="147"/>
      <c r="D27" s="128"/>
      <c r="E27" s="136"/>
      <c r="F27" s="137"/>
      <c r="G27" s="137">
        <v>101</v>
      </c>
      <c r="H27" s="132" t="str">
        <f t="shared" si="0"/>
        <v/>
      </c>
      <c r="I27" s="153"/>
    </row>
    <row r="28" spans="1:9" x14ac:dyDescent="0.35">
      <c r="A28" s="144">
        <v>3132</v>
      </c>
      <c r="B28" s="145"/>
      <c r="C28" s="146"/>
      <c r="D28" s="141" t="s">
        <v>165</v>
      </c>
      <c r="E28" s="129"/>
      <c r="F28" s="130">
        <v>104</v>
      </c>
      <c r="G28" s="131">
        <v>101</v>
      </c>
      <c r="H28" s="132">
        <f t="shared" si="0"/>
        <v>0.97115384615384615</v>
      </c>
      <c r="I28" s="135"/>
    </row>
    <row r="29" spans="1:9" s="150" customFormat="1" x14ac:dyDescent="0.35">
      <c r="A29" s="151">
        <v>321</v>
      </c>
      <c r="B29" s="149"/>
      <c r="C29" s="147"/>
      <c r="D29" s="128" t="s">
        <v>166</v>
      </c>
      <c r="E29" s="136"/>
      <c r="F29" s="137"/>
      <c r="G29" s="152"/>
      <c r="H29" s="132" t="str">
        <f t="shared" si="0"/>
        <v/>
      </c>
      <c r="I29" s="153"/>
    </row>
    <row r="30" spans="1:9" ht="14.25" customHeight="1" x14ac:dyDescent="0.35">
      <c r="A30" s="144">
        <v>3212</v>
      </c>
      <c r="B30" s="145"/>
      <c r="C30" s="146"/>
      <c r="D30" s="141" t="s">
        <v>167</v>
      </c>
      <c r="E30" s="129"/>
      <c r="F30" s="130"/>
      <c r="G30" s="131"/>
      <c r="H30" s="132" t="str">
        <f t="shared" si="0"/>
        <v/>
      </c>
      <c r="I30" s="135"/>
    </row>
    <row r="31" spans="1:9" ht="25" x14ac:dyDescent="0.35">
      <c r="A31" s="144" t="s">
        <v>168</v>
      </c>
      <c r="B31" s="145" t="s">
        <v>169</v>
      </c>
      <c r="C31" s="147"/>
      <c r="D31" s="128" t="s">
        <v>162</v>
      </c>
      <c r="E31" s="129"/>
      <c r="F31" s="130"/>
      <c r="G31" s="131"/>
      <c r="H31" s="132" t="str">
        <f t="shared" si="0"/>
        <v/>
      </c>
      <c r="I31" s="135"/>
    </row>
    <row r="32" spans="1:9" x14ac:dyDescent="0.35">
      <c r="A32" s="144" t="s">
        <v>170</v>
      </c>
      <c r="B32" s="145">
        <v>51</v>
      </c>
      <c r="C32" s="146"/>
      <c r="D32" s="141" t="s">
        <v>23</v>
      </c>
      <c r="E32" s="129"/>
      <c r="F32" s="130"/>
      <c r="G32" s="131">
        <v>6825</v>
      </c>
      <c r="H32" s="132" t="str">
        <f t="shared" si="0"/>
        <v/>
      </c>
      <c r="I32" s="135"/>
    </row>
    <row r="33" spans="1:9" x14ac:dyDescent="0.35">
      <c r="A33" s="151">
        <v>3</v>
      </c>
      <c r="B33" s="149"/>
      <c r="C33" s="146"/>
      <c r="D33" s="128" t="s">
        <v>28</v>
      </c>
      <c r="E33" s="136"/>
      <c r="F33" s="137">
        <v>7136</v>
      </c>
      <c r="G33" s="137">
        <v>6825</v>
      </c>
      <c r="H33" s="132">
        <f t="shared" si="0"/>
        <v>0.9564181614349776</v>
      </c>
      <c r="I33" s="138">
        <f>I34+I41</f>
        <v>0</v>
      </c>
    </row>
    <row r="34" spans="1:9" x14ac:dyDescent="0.35">
      <c r="A34" s="148">
        <v>31</v>
      </c>
      <c r="B34" s="154"/>
      <c r="C34" s="146"/>
      <c r="D34" s="128" t="s">
        <v>29</v>
      </c>
      <c r="E34" s="142"/>
      <c r="F34" s="137">
        <v>7136</v>
      </c>
      <c r="G34" s="137">
        <v>6825</v>
      </c>
      <c r="H34" s="132">
        <f t="shared" si="0"/>
        <v>0.9564181614349776</v>
      </c>
      <c r="I34" s="138">
        <f>SUM(I35:I40)</f>
        <v>0</v>
      </c>
    </row>
    <row r="35" spans="1:9" x14ac:dyDescent="0.35">
      <c r="A35" s="151">
        <v>311</v>
      </c>
      <c r="B35" s="145"/>
      <c r="C35" s="146"/>
      <c r="D35" s="128" t="s">
        <v>171</v>
      </c>
      <c r="E35" s="136"/>
      <c r="F35" s="137"/>
      <c r="G35" s="137">
        <v>5472</v>
      </c>
      <c r="H35" s="132" t="str">
        <f t="shared" si="0"/>
        <v/>
      </c>
      <c r="I35" s="153"/>
    </row>
    <row r="36" spans="1:9" x14ac:dyDescent="0.35">
      <c r="A36" s="144">
        <v>3111</v>
      </c>
      <c r="B36" s="145"/>
      <c r="C36" s="146"/>
      <c r="D36" s="141" t="s">
        <v>172</v>
      </c>
      <c r="E36" s="129"/>
      <c r="F36" s="130">
        <v>5662</v>
      </c>
      <c r="G36" s="131">
        <v>5472</v>
      </c>
      <c r="H36" s="132">
        <f t="shared" si="0"/>
        <v>0.96644295302013428</v>
      </c>
      <c r="I36" s="135"/>
    </row>
    <row r="37" spans="1:9" s="150" customFormat="1" x14ac:dyDescent="0.35">
      <c r="A37" s="151">
        <v>312</v>
      </c>
      <c r="B37" s="149"/>
      <c r="C37" s="147"/>
      <c r="D37" s="128" t="s">
        <v>30</v>
      </c>
      <c r="E37" s="136"/>
      <c r="F37" s="137"/>
      <c r="G37" s="137">
        <v>450</v>
      </c>
      <c r="H37" s="132" t="str">
        <f t="shared" si="0"/>
        <v/>
      </c>
      <c r="I37" s="153"/>
    </row>
    <row r="38" spans="1:9" x14ac:dyDescent="0.35">
      <c r="A38" s="144">
        <v>3121</v>
      </c>
      <c r="B38" s="145"/>
      <c r="C38" s="146"/>
      <c r="D38" s="141" t="s">
        <v>30</v>
      </c>
      <c r="E38" s="129"/>
      <c r="F38" s="130">
        <v>540</v>
      </c>
      <c r="G38" s="131">
        <v>450</v>
      </c>
      <c r="H38" s="132">
        <f t="shared" si="0"/>
        <v>0.83333333333333337</v>
      </c>
      <c r="I38" s="135"/>
    </row>
    <row r="39" spans="1:9" s="150" customFormat="1" x14ac:dyDescent="0.35">
      <c r="A39" s="151">
        <v>313</v>
      </c>
      <c r="B39" s="149"/>
      <c r="C39" s="147"/>
      <c r="D39" s="128" t="s">
        <v>173</v>
      </c>
      <c r="E39" s="136"/>
      <c r="F39" s="137">
        <v>934</v>
      </c>
      <c r="G39" s="137">
        <v>903</v>
      </c>
      <c r="H39" s="132">
        <f t="shared" si="0"/>
        <v>0.96680942184154173</v>
      </c>
      <c r="I39" s="153"/>
    </row>
    <row r="40" spans="1:9" x14ac:dyDescent="0.35">
      <c r="A40" s="144">
        <v>3132</v>
      </c>
      <c r="B40" s="145"/>
      <c r="C40" s="146"/>
      <c r="D40" s="141" t="s">
        <v>174</v>
      </c>
      <c r="E40" s="129"/>
      <c r="F40" s="130"/>
      <c r="G40" s="131"/>
      <c r="H40" s="132" t="str">
        <f t="shared" si="0"/>
        <v/>
      </c>
      <c r="I40" s="135"/>
    </row>
    <row r="41" spans="1:9" s="150" customFormat="1" x14ac:dyDescent="0.35">
      <c r="A41" s="151">
        <v>321</v>
      </c>
      <c r="B41" s="149"/>
      <c r="C41" s="147"/>
      <c r="D41" s="128" t="s">
        <v>44</v>
      </c>
      <c r="E41" s="136"/>
      <c r="F41" s="137">
        <v>0</v>
      </c>
      <c r="G41" s="152">
        <v>0</v>
      </c>
      <c r="H41" s="132" t="e">
        <f t="shared" si="0"/>
        <v>#DIV/0!</v>
      </c>
      <c r="I41" s="153">
        <f>I42</f>
        <v>0</v>
      </c>
    </row>
    <row r="42" spans="1:9" x14ac:dyDescent="0.35">
      <c r="A42" s="144">
        <v>3212</v>
      </c>
      <c r="B42" s="145"/>
      <c r="C42" s="146"/>
      <c r="D42" s="141" t="s">
        <v>175</v>
      </c>
      <c r="E42" s="129"/>
      <c r="F42" s="130"/>
      <c r="G42" s="131"/>
      <c r="H42" s="132" t="str">
        <f t="shared" si="0"/>
        <v/>
      </c>
      <c r="I42" s="135"/>
    </row>
    <row r="43" spans="1:9" x14ac:dyDescent="0.35">
      <c r="A43" s="144"/>
      <c r="B43" s="145"/>
      <c r="C43" s="146"/>
      <c r="D43" s="141"/>
      <c r="E43" s="129"/>
      <c r="F43" s="130"/>
      <c r="G43" s="131"/>
      <c r="H43" s="132" t="str">
        <f t="shared" si="0"/>
        <v/>
      </c>
      <c r="I43" s="135"/>
    </row>
    <row r="44" spans="1:9" x14ac:dyDescent="0.35">
      <c r="A44" s="144">
        <v>321</v>
      </c>
      <c r="B44" s="145"/>
      <c r="C44" s="146"/>
      <c r="D44" s="141"/>
      <c r="E44" s="129"/>
      <c r="F44" s="130"/>
      <c r="G44" s="131"/>
      <c r="H44" s="132" t="str">
        <f t="shared" si="0"/>
        <v/>
      </c>
      <c r="I44" s="135"/>
    </row>
    <row r="45" spans="1:9" x14ac:dyDescent="0.35">
      <c r="A45" s="151" t="s">
        <v>168</v>
      </c>
      <c r="B45" s="145"/>
      <c r="C45" s="147">
        <v>101314</v>
      </c>
      <c r="D45" s="128" t="s">
        <v>176</v>
      </c>
      <c r="E45" s="129"/>
      <c r="F45" s="130"/>
      <c r="G45" s="131"/>
      <c r="H45" s="132" t="str">
        <f t="shared" si="0"/>
        <v/>
      </c>
      <c r="I45" s="135"/>
    </row>
    <row r="46" spans="1:9" x14ac:dyDescent="0.35">
      <c r="A46" s="144" t="s">
        <v>170</v>
      </c>
      <c r="B46" s="145">
        <v>31</v>
      </c>
      <c r="C46" s="146"/>
      <c r="D46" s="141"/>
      <c r="E46" s="129"/>
      <c r="F46" s="130"/>
      <c r="G46" s="131">
        <v>1576</v>
      </c>
      <c r="H46" s="132" t="str">
        <f t="shared" si="0"/>
        <v/>
      </c>
      <c r="I46" s="135"/>
    </row>
    <row r="47" spans="1:9" x14ac:dyDescent="0.35">
      <c r="A47" s="148">
        <v>3</v>
      </c>
      <c r="B47" s="145"/>
      <c r="C47" s="146"/>
      <c r="D47" s="128" t="s">
        <v>28</v>
      </c>
      <c r="E47" s="129">
        <v>0</v>
      </c>
      <c r="F47" s="137">
        <v>2124</v>
      </c>
      <c r="G47" s="137">
        <v>1576</v>
      </c>
      <c r="H47" s="132">
        <f t="shared" si="0"/>
        <v>0.74199623352165722</v>
      </c>
      <c r="I47" s="138">
        <f>I48</f>
        <v>0</v>
      </c>
    </row>
    <row r="48" spans="1:9" x14ac:dyDescent="0.35">
      <c r="A48" s="148">
        <v>32</v>
      </c>
      <c r="B48" s="145"/>
      <c r="C48" s="155"/>
      <c r="D48" s="128" t="s">
        <v>36</v>
      </c>
      <c r="E48" s="129"/>
      <c r="F48" s="137">
        <v>2124</v>
      </c>
      <c r="G48" s="137">
        <v>1576</v>
      </c>
      <c r="H48" s="132">
        <f t="shared" si="0"/>
        <v>0.74199623352165722</v>
      </c>
      <c r="I48" s="138"/>
    </row>
    <row r="49" spans="1:9" x14ac:dyDescent="0.35">
      <c r="A49" s="144">
        <v>3225</v>
      </c>
      <c r="B49" s="145"/>
      <c r="C49" s="146"/>
      <c r="D49" s="141" t="s">
        <v>177</v>
      </c>
      <c r="E49" s="129"/>
      <c r="F49" s="130">
        <v>1624</v>
      </c>
      <c r="G49" s="131">
        <v>172</v>
      </c>
      <c r="H49" s="132">
        <f t="shared" si="0"/>
        <v>0.10591133004926108</v>
      </c>
      <c r="I49" s="135"/>
    </row>
    <row r="50" spans="1:9" x14ac:dyDescent="0.35">
      <c r="A50" s="144">
        <v>3221</v>
      </c>
      <c r="B50" s="145"/>
      <c r="C50" s="146"/>
      <c r="D50" s="141" t="s">
        <v>178</v>
      </c>
      <c r="E50" s="129"/>
      <c r="F50" s="130">
        <v>500</v>
      </c>
      <c r="G50" s="131">
        <v>1404</v>
      </c>
      <c r="H50" s="132">
        <f t="shared" si="0"/>
        <v>2.8079999999999998</v>
      </c>
      <c r="I50" s="135"/>
    </row>
    <row r="51" spans="1:9" x14ac:dyDescent="0.35">
      <c r="A51" s="151" t="s">
        <v>168</v>
      </c>
      <c r="B51" s="145"/>
      <c r="C51" s="147">
        <v>101314</v>
      </c>
      <c r="D51" s="128" t="s">
        <v>179</v>
      </c>
      <c r="E51" s="129"/>
      <c r="F51" s="130"/>
      <c r="G51" s="131">
        <v>418</v>
      </c>
      <c r="H51" s="132" t="str">
        <f t="shared" si="0"/>
        <v/>
      </c>
      <c r="I51" s="135"/>
    </row>
    <row r="52" spans="1:9" x14ac:dyDescent="0.35">
      <c r="A52" s="144" t="s">
        <v>170</v>
      </c>
      <c r="B52" s="145">
        <v>61</v>
      </c>
      <c r="C52" s="146"/>
      <c r="D52" s="141"/>
      <c r="E52" s="129"/>
      <c r="F52" s="130"/>
      <c r="G52" s="131"/>
      <c r="H52" s="132" t="str">
        <f t="shared" si="0"/>
        <v/>
      </c>
      <c r="I52" s="135"/>
    </row>
    <row r="53" spans="1:9" x14ac:dyDescent="0.35">
      <c r="A53" s="148">
        <v>3</v>
      </c>
      <c r="B53" s="154"/>
      <c r="C53" s="146"/>
      <c r="D53" s="128" t="s">
        <v>28</v>
      </c>
      <c r="E53" s="156"/>
      <c r="F53" s="137">
        <v>664</v>
      </c>
      <c r="G53" s="137">
        <v>602</v>
      </c>
      <c r="H53" s="132">
        <f t="shared" si="0"/>
        <v>0.90662650602409633</v>
      </c>
      <c r="I53" s="138">
        <f>I54</f>
        <v>0</v>
      </c>
    </row>
    <row r="54" spans="1:9" x14ac:dyDescent="0.35">
      <c r="A54" s="148">
        <v>32</v>
      </c>
      <c r="B54" s="145"/>
      <c r="C54" s="146"/>
      <c r="D54" s="128" t="s">
        <v>36</v>
      </c>
      <c r="E54" s="129"/>
      <c r="F54" s="137">
        <v>664</v>
      </c>
      <c r="G54" s="137">
        <v>602</v>
      </c>
      <c r="H54" s="132">
        <f t="shared" si="0"/>
        <v>0.90662650602409633</v>
      </c>
      <c r="I54" s="138"/>
    </row>
    <row r="55" spans="1:9" x14ac:dyDescent="0.35">
      <c r="A55" s="144">
        <v>3225</v>
      </c>
      <c r="B55" s="145"/>
      <c r="C55" s="146"/>
      <c r="D55" s="141" t="s">
        <v>177</v>
      </c>
      <c r="E55" s="129"/>
      <c r="F55" s="130">
        <v>332</v>
      </c>
      <c r="G55" s="131"/>
      <c r="H55" s="132">
        <f t="shared" si="0"/>
        <v>0</v>
      </c>
      <c r="I55" s="135"/>
    </row>
    <row r="56" spans="1:9" x14ac:dyDescent="0.35">
      <c r="A56" s="144">
        <v>3221</v>
      </c>
      <c r="B56" s="145"/>
      <c r="C56" s="146"/>
      <c r="D56" s="141" t="s">
        <v>180</v>
      </c>
      <c r="E56" s="129"/>
      <c r="F56" s="130">
        <v>332</v>
      </c>
      <c r="G56" s="131">
        <v>602</v>
      </c>
      <c r="H56" s="132">
        <f t="shared" si="0"/>
        <v>1.8132530120481927</v>
      </c>
      <c r="I56" s="135"/>
    </row>
    <row r="57" spans="1:9" ht="25" x14ac:dyDescent="0.35">
      <c r="A57" s="144" t="s">
        <v>181</v>
      </c>
      <c r="B57" s="145" t="s">
        <v>182</v>
      </c>
      <c r="C57" s="146"/>
      <c r="D57" s="128" t="s">
        <v>183</v>
      </c>
      <c r="E57" s="129"/>
      <c r="F57" s="130"/>
      <c r="G57" s="131"/>
      <c r="H57" s="132" t="str">
        <f t="shared" si="0"/>
        <v/>
      </c>
      <c r="I57" s="135"/>
    </row>
    <row r="58" spans="1:9" x14ac:dyDescent="0.35">
      <c r="A58" s="144" t="s">
        <v>170</v>
      </c>
      <c r="B58" s="145">
        <v>51</v>
      </c>
      <c r="C58" s="146"/>
      <c r="D58" s="141"/>
      <c r="E58" s="129"/>
      <c r="F58" s="130"/>
      <c r="G58" s="131">
        <v>426</v>
      </c>
      <c r="H58" s="132" t="str">
        <f t="shared" si="0"/>
        <v/>
      </c>
      <c r="I58" s="135"/>
    </row>
    <row r="59" spans="1:9" x14ac:dyDescent="0.35">
      <c r="A59" s="148">
        <v>3</v>
      </c>
      <c r="B59" s="145"/>
      <c r="C59" s="146"/>
      <c r="D59" s="128" t="s">
        <v>28</v>
      </c>
      <c r="E59" s="136"/>
      <c r="F59" s="137">
        <v>426</v>
      </c>
      <c r="G59" s="137"/>
      <c r="H59" s="132">
        <f t="shared" si="0"/>
        <v>0</v>
      </c>
      <c r="I59" s="138">
        <f>I60</f>
        <v>0</v>
      </c>
    </row>
    <row r="60" spans="1:9" x14ac:dyDescent="0.35">
      <c r="A60" s="148">
        <v>32</v>
      </c>
      <c r="B60" s="145"/>
      <c r="C60" s="146"/>
      <c r="D60" s="128" t="s">
        <v>36</v>
      </c>
      <c r="E60" s="136"/>
      <c r="F60" s="137">
        <v>426</v>
      </c>
      <c r="G60" s="137">
        <v>426</v>
      </c>
      <c r="H60" s="132">
        <f t="shared" si="0"/>
        <v>1</v>
      </c>
      <c r="I60" s="138">
        <f>I61</f>
        <v>0</v>
      </c>
    </row>
    <row r="61" spans="1:9" x14ac:dyDescent="0.35">
      <c r="A61" s="144">
        <v>3221</v>
      </c>
      <c r="B61" s="145"/>
      <c r="C61" s="146"/>
      <c r="D61" s="141" t="s">
        <v>184</v>
      </c>
      <c r="E61" s="129"/>
      <c r="F61" s="130"/>
      <c r="G61" s="131">
        <v>426</v>
      </c>
      <c r="H61" s="132" t="str">
        <f t="shared" si="0"/>
        <v/>
      </c>
      <c r="I61" s="135"/>
    </row>
    <row r="62" spans="1:9" x14ac:dyDescent="0.35">
      <c r="A62" s="144">
        <v>3222</v>
      </c>
      <c r="B62" s="145"/>
      <c r="C62" s="146"/>
      <c r="D62" s="141" t="s">
        <v>46</v>
      </c>
      <c r="E62" s="129"/>
      <c r="F62" s="130">
        <v>426</v>
      </c>
      <c r="G62" s="131"/>
      <c r="H62" s="132">
        <f t="shared" si="0"/>
        <v>0</v>
      </c>
      <c r="I62" s="135"/>
    </row>
    <row r="63" spans="1:9" s="150" customFormat="1" x14ac:dyDescent="0.35">
      <c r="A63" s="151" t="s">
        <v>185</v>
      </c>
      <c r="B63" s="149"/>
      <c r="C63" s="147"/>
      <c r="D63" s="128" t="s">
        <v>186</v>
      </c>
      <c r="E63" s="136"/>
      <c r="F63" s="137"/>
      <c r="G63" s="152"/>
      <c r="H63" s="132" t="str">
        <f t="shared" si="0"/>
        <v/>
      </c>
      <c r="I63" s="153"/>
    </row>
    <row r="64" spans="1:9" x14ac:dyDescent="0.35">
      <c r="A64" s="144" t="s">
        <v>170</v>
      </c>
      <c r="B64" s="145"/>
      <c r="C64" s="146">
        <v>43</v>
      </c>
      <c r="D64" s="141"/>
      <c r="E64" s="129"/>
      <c r="F64" s="130"/>
      <c r="G64" s="131"/>
      <c r="H64" s="132" t="str">
        <f t="shared" si="0"/>
        <v/>
      </c>
      <c r="I64" s="135"/>
    </row>
    <row r="65" spans="1:9" s="150" customFormat="1" x14ac:dyDescent="0.35">
      <c r="A65" s="148">
        <v>3</v>
      </c>
      <c r="B65" s="149"/>
      <c r="C65" s="147"/>
      <c r="D65" s="128" t="s">
        <v>28</v>
      </c>
      <c r="E65" s="136"/>
      <c r="F65" s="137">
        <v>4500</v>
      </c>
      <c r="G65" s="137">
        <v>4522</v>
      </c>
      <c r="H65" s="132">
        <f t="shared" si="0"/>
        <v>1.0048888888888889</v>
      </c>
      <c r="I65" s="138"/>
    </row>
    <row r="66" spans="1:9" s="150" customFormat="1" x14ac:dyDescent="0.35">
      <c r="A66" s="148">
        <v>32</v>
      </c>
      <c r="B66" s="149"/>
      <c r="C66" s="147"/>
      <c r="D66" s="128" t="s">
        <v>36</v>
      </c>
      <c r="E66" s="136"/>
      <c r="F66" s="137">
        <v>4500</v>
      </c>
      <c r="G66" s="137">
        <v>4522</v>
      </c>
      <c r="H66" s="132">
        <f t="shared" si="0"/>
        <v>1.0048888888888889</v>
      </c>
      <c r="I66" s="138"/>
    </row>
    <row r="67" spans="1:9" s="150" customFormat="1" x14ac:dyDescent="0.35">
      <c r="A67" s="151">
        <v>322</v>
      </c>
      <c r="B67" s="149"/>
      <c r="C67" s="147"/>
      <c r="D67" s="128"/>
      <c r="E67" s="136"/>
      <c r="F67" s="137">
        <v>4500</v>
      </c>
      <c r="G67" s="137">
        <v>4522</v>
      </c>
      <c r="H67" s="132">
        <f t="shared" si="0"/>
        <v>1.0048888888888889</v>
      </c>
      <c r="I67" s="153">
        <f>SUM(I68:I70)</f>
        <v>0</v>
      </c>
    </row>
    <row r="68" spans="1:9" x14ac:dyDescent="0.35">
      <c r="A68" s="144">
        <v>3221</v>
      </c>
      <c r="B68" s="145"/>
      <c r="C68" s="146"/>
      <c r="D68" s="141" t="s">
        <v>187</v>
      </c>
      <c r="E68" s="129"/>
      <c r="F68" s="130">
        <v>3836</v>
      </c>
      <c r="G68" s="131">
        <v>4161</v>
      </c>
      <c r="H68" s="132">
        <f t="shared" si="0"/>
        <v>1.0847236704900938</v>
      </c>
      <c r="I68" s="135"/>
    </row>
    <row r="69" spans="1:9" x14ac:dyDescent="0.35">
      <c r="A69" s="144">
        <v>3222</v>
      </c>
      <c r="B69" s="145"/>
      <c r="C69" s="146"/>
      <c r="D69" s="141" t="s">
        <v>188</v>
      </c>
      <c r="E69" s="129"/>
      <c r="F69" s="130"/>
      <c r="G69" s="131"/>
      <c r="H69" s="132" t="str">
        <f t="shared" si="0"/>
        <v/>
      </c>
      <c r="I69" s="135"/>
    </row>
    <row r="70" spans="1:9" x14ac:dyDescent="0.35">
      <c r="A70" s="144">
        <v>3225</v>
      </c>
      <c r="B70" s="145"/>
      <c r="C70" s="146"/>
      <c r="D70" s="141" t="s">
        <v>177</v>
      </c>
      <c r="E70" s="129"/>
      <c r="F70" s="130">
        <v>664</v>
      </c>
      <c r="G70" s="131">
        <v>361</v>
      </c>
      <c r="H70" s="132">
        <f t="shared" si="0"/>
        <v>0.54367469879518071</v>
      </c>
      <c r="I70" s="135"/>
    </row>
    <row r="71" spans="1:9" x14ac:dyDescent="0.35">
      <c r="A71" s="144"/>
      <c r="B71" s="145"/>
      <c r="C71" s="146"/>
      <c r="D71" s="141"/>
      <c r="E71" s="129"/>
      <c r="F71" s="130"/>
      <c r="G71" s="131"/>
      <c r="H71" s="132" t="str">
        <f t="shared" ref="H71:H134" si="1">IF(F71="","",G71/F71)</f>
        <v/>
      </c>
      <c r="I71" s="135"/>
    </row>
    <row r="72" spans="1:9" s="150" customFormat="1" x14ac:dyDescent="0.35">
      <c r="A72" s="151" t="s">
        <v>185</v>
      </c>
      <c r="B72" s="149">
        <v>11311</v>
      </c>
      <c r="C72" s="147"/>
      <c r="D72" s="128" t="s">
        <v>189</v>
      </c>
      <c r="E72" s="136"/>
      <c r="F72" s="137"/>
      <c r="G72" s="152">
        <v>0</v>
      </c>
      <c r="H72" s="132" t="str">
        <f t="shared" si="1"/>
        <v/>
      </c>
      <c r="I72" s="153"/>
    </row>
    <row r="73" spans="1:9" s="150" customFormat="1" x14ac:dyDescent="0.35">
      <c r="A73" s="151" t="s">
        <v>170</v>
      </c>
      <c r="B73" s="149">
        <v>44</v>
      </c>
      <c r="C73" s="147"/>
      <c r="D73" s="128"/>
      <c r="E73" s="136"/>
      <c r="F73" s="137"/>
      <c r="G73" s="152"/>
      <c r="H73" s="132" t="str">
        <f t="shared" si="1"/>
        <v/>
      </c>
      <c r="I73" s="153"/>
    </row>
    <row r="74" spans="1:9" s="150" customFormat="1" x14ac:dyDescent="0.35">
      <c r="A74" s="148">
        <v>3</v>
      </c>
      <c r="B74" s="149"/>
      <c r="C74" s="147"/>
      <c r="D74" s="128" t="s">
        <v>36</v>
      </c>
      <c r="E74" s="136"/>
      <c r="F74" s="137"/>
      <c r="G74" s="137">
        <v>0</v>
      </c>
      <c r="H74" s="132" t="str">
        <f t="shared" si="1"/>
        <v/>
      </c>
      <c r="I74" s="138"/>
    </row>
    <row r="75" spans="1:9" s="150" customFormat="1" x14ac:dyDescent="0.35">
      <c r="A75" s="148">
        <v>32</v>
      </c>
      <c r="B75" s="149"/>
      <c r="C75" s="147"/>
      <c r="D75" s="128" t="s">
        <v>36</v>
      </c>
      <c r="E75" s="136"/>
      <c r="F75" s="137"/>
      <c r="G75" s="137">
        <v>0</v>
      </c>
      <c r="H75" s="132" t="str">
        <f t="shared" si="1"/>
        <v/>
      </c>
      <c r="I75" s="138"/>
    </row>
    <row r="76" spans="1:9" x14ac:dyDescent="0.35">
      <c r="A76" s="144">
        <v>3221</v>
      </c>
      <c r="B76" s="145"/>
      <c r="C76" s="146"/>
      <c r="D76" s="141" t="s">
        <v>190</v>
      </c>
      <c r="E76" s="129"/>
      <c r="F76" s="130">
        <v>1000</v>
      </c>
      <c r="G76" s="131">
        <v>0</v>
      </c>
      <c r="H76" s="132">
        <f t="shared" si="1"/>
        <v>0</v>
      </c>
      <c r="I76" s="135">
        <v>0</v>
      </c>
    </row>
    <row r="77" spans="1:9" x14ac:dyDescent="0.35">
      <c r="A77" s="144"/>
      <c r="B77" s="145"/>
      <c r="C77" s="146"/>
      <c r="D77" s="141"/>
      <c r="E77" s="129"/>
      <c r="F77" s="130"/>
      <c r="G77" s="131"/>
      <c r="H77" s="132" t="str">
        <f t="shared" si="1"/>
        <v/>
      </c>
      <c r="I77" s="135"/>
    </row>
    <row r="78" spans="1:9" x14ac:dyDescent="0.35">
      <c r="A78" s="144"/>
      <c r="B78" s="145"/>
      <c r="C78" s="146"/>
      <c r="D78" s="141"/>
      <c r="E78" s="129"/>
      <c r="F78" s="130"/>
      <c r="G78" s="131"/>
      <c r="H78" s="132" t="str">
        <f t="shared" si="1"/>
        <v/>
      </c>
      <c r="I78" s="135"/>
    </row>
    <row r="79" spans="1:9" x14ac:dyDescent="0.35">
      <c r="A79" s="144"/>
      <c r="B79" s="145"/>
      <c r="C79" s="146"/>
      <c r="D79" s="141"/>
      <c r="E79" s="129"/>
      <c r="F79" s="130"/>
      <c r="G79" s="131"/>
      <c r="H79" s="132" t="str">
        <f t="shared" si="1"/>
        <v/>
      </c>
      <c r="I79" s="135"/>
    </row>
    <row r="80" spans="1:9" s="150" customFormat="1" ht="26" x14ac:dyDescent="0.35">
      <c r="A80" s="151" t="s">
        <v>168</v>
      </c>
      <c r="B80" s="149"/>
      <c r="C80" s="147" t="s">
        <v>191</v>
      </c>
      <c r="D80" s="128" t="s">
        <v>192</v>
      </c>
      <c r="E80" s="136"/>
      <c r="F80" s="137">
        <v>0</v>
      </c>
      <c r="G80" s="152">
        <v>0</v>
      </c>
      <c r="H80" s="132" t="e">
        <f t="shared" si="1"/>
        <v>#DIV/0!</v>
      </c>
      <c r="I80" s="153">
        <v>0</v>
      </c>
    </row>
    <row r="81" spans="1:9" s="150" customFormat="1" x14ac:dyDescent="0.35">
      <c r="A81" s="151" t="s">
        <v>170</v>
      </c>
      <c r="B81" s="149"/>
      <c r="C81" s="147">
        <v>51</v>
      </c>
      <c r="D81" s="128"/>
      <c r="E81" s="136"/>
      <c r="F81" s="137"/>
      <c r="G81" s="152"/>
      <c r="H81" s="132" t="str">
        <f t="shared" si="1"/>
        <v/>
      </c>
      <c r="I81" s="153"/>
    </row>
    <row r="82" spans="1:9" s="150" customFormat="1" x14ac:dyDescent="0.35">
      <c r="A82" s="148"/>
      <c r="B82" s="157">
        <v>3</v>
      </c>
      <c r="C82" s="147"/>
      <c r="D82" s="128" t="s">
        <v>28</v>
      </c>
      <c r="E82" s="136"/>
      <c r="F82" s="137"/>
      <c r="G82" s="152"/>
      <c r="H82" s="132" t="str">
        <f t="shared" si="1"/>
        <v/>
      </c>
      <c r="I82" s="153"/>
    </row>
    <row r="83" spans="1:9" s="150" customFormat="1" x14ac:dyDescent="0.35">
      <c r="A83" s="151"/>
      <c r="B83" s="157">
        <v>32</v>
      </c>
      <c r="C83" s="147"/>
      <c r="D83" s="128" t="s">
        <v>36</v>
      </c>
      <c r="E83" s="136"/>
      <c r="F83" s="137"/>
      <c r="G83" s="152"/>
      <c r="H83" s="132" t="str">
        <f t="shared" si="1"/>
        <v/>
      </c>
      <c r="I83" s="153"/>
    </row>
    <row r="84" spans="1:9" x14ac:dyDescent="0.35">
      <c r="A84" s="144"/>
      <c r="B84" s="145">
        <v>3222</v>
      </c>
      <c r="C84" s="146"/>
      <c r="D84" s="141" t="s">
        <v>193</v>
      </c>
      <c r="E84" s="129"/>
      <c r="F84" s="130"/>
      <c r="G84" s="131"/>
      <c r="H84" s="132" t="str">
        <f t="shared" si="1"/>
        <v/>
      </c>
      <c r="I84" s="135"/>
    </row>
    <row r="85" spans="1:9" x14ac:dyDescent="0.35">
      <c r="A85" s="144"/>
      <c r="B85" s="145"/>
      <c r="C85" s="146"/>
      <c r="D85" s="141"/>
      <c r="E85" s="129"/>
      <c r="F85" s="130"/>
      <c r="G85" s="131"/>
      <c r="H85" s="132" t="str">
        <f t="shared" si="1"/>
        <v/>
      </c>
      <c r="I85" s="135">
        <v>0</v>
      </c>
    </row>
    <row r="86" spans="1:9" s="150" customFormat="1" ht="26" x14ac:dyDescent="0.35">
      <c r="A86" s="151" t="s">
        <v>168</v>
      </c>
      <c r="B86" s="149" t="s">
        <v>194</v>
      </c>
      <c r="C86" s="147"/>
      <c r="D86" s="128" t="s">
        <v>195</v>
      </c>
      <c r="E86" s="136"/>
      <c r="F86" s="137"/>
      <c r="G86" s="152"/>
      <c r="H86" s="132" t="str">
        <f t="shared" si="1"/>
        <v/>
      </c>
      <c r="I86" s="153"/>
    </row>
    <row r="87" spans="1:9" x14ac:dyDescent="0.35">
      <c r="A87" s="144" t="s">
        <v>163</v>
      </c>
      <c r="B87" s="145">
        <v>44</v>
      </c>
      <c r="C87" s="146"/>
      <c r="D87" s="141"/>
      <c r="E87" s="129"/>
      <c r="F87" s="130"/>
      <c r="G87" s="131"/>
      <c r="H87" s="132" t="str">
        <f t="shared" si="1"/>
        <v/>
      </c>
      <c r="I87" s="135"/>
    </row>
    <row r="88" spans="1:9" s="150" customFormat="1" x14ac:dyDescent="0.35">
      <c r="A88" s="151"/>
      <c r="B88" s="149">
        <v>3</v>
      </c>
      <c r="C88" s="147"/>
      <c r="D88" s="128" t="s">
        <v>28</v>
      </c>
      <c r="E88" s="136"/>
      <c r="F88" s="137"/>
      <c r="G88" s="152"/>
      <c r="H88" s="132" t="str">
        <f t="shared" si="1"/>
        <v/>
      </c>
      <c r="I88" s="153"/>
    </row>
    <row r="89" spans="1:9" s="150" customFormat="1" x14ac:dyDescent="0.35">
      <c r="A89" s="151"/>
      <c r="B89" s="149">
        <v>32</v>
      </c>
      <c r="C89" s="147"/>
      <c r="D89" s="128" t="s">
        <v>36</v>
      </c>
      <c r="E89" s="136"/>
      <c r="F89" s="137"/>
      <c r="G89" s="152"/>
      <c r="H89" s="132" t="str">
        <f t="shared" si="1"/>
        <v/>
      </c>
      <c r="I89" s="153"/>
    </row>
    <row r="90" spans="1:9" x14ac:dyDescent="0.35">
      <c r="A90" s="144"/>
      <c r="B90" s="145">
        <v>323</v>
      </c>
      <c r="C90" s="146"/>
      <c r="D90" s="141" t="s">
        <v>196</v>
      </c>
      <c r="E90" s="129"/>
      <c r="F90" s="130"/>
      <c r="G90" s="131"/>
      <c r="H90" s="132" t="str">
        <f t="shared" si="1"/>
        <v/>
      </c>
      <c r="I90" s="135">
        <v>0</v>
      </c>
    </row>
    <row r="91" spans="1:9" x14ac:dyDescent="0.35">
      <c r="A91" s="144"/>
      <c r="B91" s="145"/>
      <c r="C91" s="146"/>
      <c r="D91" s="141"/>
      <c r="E91" s="129"/>
      <c r="F91" s="130"/>
      <c r="G91" s="131"/>
      <c r="H91" s="132" t="str">
        <f t="shared" si="1"/>
        <v/>
      </c>
      <c r="I91" s="135"/>
    </row>
    <row r="92" spans="1:9" s="150" customFormat="1" x14ac:dyDescent="0.35">
      <c r="A92" s="151" t="s">
        <v>168</v>
      </c>
      <c r="B92" s="149"/>
      <c r="C92" s="147" t="s">
        <v>197</v>
      </c>
      <c r="D92" s="128" t="s">
        <v>198</v>
      </c>
      <c r="E92" s="136"/>
      <c r="F92" s="137"/>
      <c r="G92" s="152"/>
      <c r="H92" s="132" t="str">
        <f t="shared" si="1"/>
        <v/>
      </c>
      <c r="I92" s="153"/>
    </row>
    <row r="93" spans="1:9" x14ac:dyDescent="0.35">
      <c r="A93" s="144" t="s">
        <v>170</v>
      </c>
      <c r="B93" s="145">
        <v>51</v>
      </c>
      <c r="C93" s="146"/>
      <c r="D93" s="141"/>
      <c r="E93" s="129"/>
      <c r="F93" s="130"/>
      <c r="G93" s="131"/>
      <c r="H93" s="132" t="str">
        <f t="shared" si="1"/>
        <v/>
      </c>
      <c r="I93" s="135"/>
    </row>
    <row r="94" spans="1:9" s="150" customFormat="1" x14ac:dyDescent="0.35">
      <c r="A94" s="148">
        <v>3</v>
      </c>
      <c r="B94" s="149"/>
      <c r="C94" s="147"/>
      <c r="D94" s="128" t="s">
        <v>28</v>
      </c>
      <c r="E94" s="136"/>
      <c r="F94" s="137"/>
      <c r="G94" s="152"/>
      <c r="H94" s="132" t="str">
        <f t="shared" si="1"/>
        <v/>
      </c>
      <c r="I94" s="153"/>
    </row>
    <row r="95" spans="1:9" s="150" customFormat="1" x14ac:dyDescent="0.35">
      <c r="A95" s="148">
        <v>32</v>
      </c>
      <c r="B95" s="149"/>
      <c r="C95" s="147"/>
      <c r="D95" s="128" t="s">
        <v>36</v>
      </c>
      <c r="E95" s="136"/>
      <c r="F95" s="137"/>
      <c r="G95" s="152"/>
      <c r="H95" s="132" t="str">
        <f t="shared" si="1"/>
        <v/>
      </c>
      <c r="I95" s="153"/>
    </row>
    <row r="96" spans="1:9" x14ac:dyDescent="0.35">
      <c r="A96" s="144">
        <v>3211</v>
      </c>
      <c r="B96" s="145"/>
      <c r="C96" s="146"/>
      <c r="D96" s="141" t="s">
        <v>199</v>
      </c>
      <c r="E96" s="129"/>
      <c r="F96" s="130"/>
      <c r="G96" s="131"/>
      <c r="H96" s="132" t="str">
        <f t="shared" si="1"/>
        <v/>
      </c>
      <c r="I96" s="135"/>
    </row>
    <row r="97" spans="1:9" x14ac:dyDescent="0.35">
      <c r="A97" s="144"/>
      <c r="B97" s="145"/>
      <c r="C97" s="146"/>
      <c r="D97" s="141"/>
      <c r="E97" s="129"/>
      <c r="F97" s="130"/>
      <c r="G97" s="131"/>
      <c r="H97" s="132" t="str">
        <f t="shared" si="1"/>
        <v/>
      </c>
      <c r="I97" s="135"/>
    </row>
    <row r="98" spans="1:9" s="150" customFormat="1" x14ac:dyDescent="0.35">
      <c r="A98" s="151"/>
      <c r="B98" s="149"/>
      <c r="C98" s="147"/>
      <c r="D98" s="128"/>
      <c r="E98" s="136"/>
      <c r="F98" s="137"/>
      <c r="G98" s="152"/>
      <c r="H98" s="132" t="str">
        <f t="shared" si="1"/>
        <v/>
      </c>
      <c r="I98" s="153"/>
    </row>
    <row r="99" spans="1:9" x14ac:dyDescent="0.35">
      <c r="A99" s="144"/>
      <c r="B99" s="145"/>
      <c r="C99" s="146"/>
      <c r="D99" s="141"/>
      <c r="E99" s="129"/>
      <c r="F99" s="130"/>
      <c r="G99" s="131"/>
      <c r="H99" s="132" t="str">
        <f t="shared" si="1"/>
        <v/>
      </c>
      <c r="I99" s="135"/>
    </row>
    <row r="100" spans="1:9" x14ac:dyDescent="0.35">
      <c r="A100" s="144"/>
      <c r="B100" s="145"/>
      <c r="C100" s="146"/>
      <c r="D100" s="141"/>
      <c r="E100" s="129"/>
      <c r="F100" s="130"/>
      <c r="G100" s="131"/>
      <c r="H100" s="132" t="str">
        <f t="shared" si="1"/>
        <v/>
      </c>
      <c r="I100" s="135"/>
    </row>
    <row r="101" spans="1:9" s="150" customFormat="1" x14ac:dyDescent="0.35">
      <c r="A101" s="151">
        <v>1013</v>
      </c>
      <c r="B101" s="149"/>
      <c r="C101" s="147">
        <v>101301</v>
      </c>
      <c r="D101" s="128" t="s">
        <v>200</v>
      </c>
      <c r="E101" s="136"/>
      <c r="F101" s="137"/>
      <c r="G101" s="152"/>
      <c r="H101" s="132" t="str">
        <f t="shared" si="1"/>
        <v/>
      </c>
      <c r="I101" s="153"/>
    </row>
    <row r="102" spans="1:9" s="150" customFormat="1" ht="26" x14ac:dyDescent="0.35">
      <c r="A102" s="151"/>
      <c r="B102" s="149" t="s">
        <v>201</v>
      </c>
      <c r="C102" s="147"/>
      <c r="D102" s="128" t="s">
        <v>202</v>
      </c>
      <c r="E102" s="136"/>
      <c r="F102" s="137"/>
      <c r="G102" s="152"/>
      <c r="H102" s="132" t="str">
        <f t="shared" si="1"/>
        <v/>
      </c>
      <c r="I102" s="153"/>
    </row>
    <row r="103" spans="1:9" x14ac:dyDescent="0.35">
      <c r="A103" s="144"/>
      <c r="B103" s="145"/>
      <c r="C103" s="146"/>
      <c r="D103" s="141" t="s">
        <v>201</v>
      </c>
      <c r="E103" s="129"/>
      <c r="F103" s="130"/>
      <c r="G103" s="131"/>
      <c r="H103" s="132" t="str">
        <f t="shared" si="1"/>
        <v/>
      </c>
      <c r="I103" s="135"/>
    </row>
    <row r="104" spans="1:9" ht="25" x14ac:dyDescent="0.35">
      <c r="A104" s="144" t="s">
        <v>203</v>
      </c>
      <c r="B104" s="145"/>
      <c r="C104" s="146">
        <v>44</v>
      </c>
      <c r="D104" s="141"/>
      <c r="E104" s="129"/>
      <c r="F104" s="130">
        <v>52000</v>
      </c>
      <c r="G104" s="131">
        <v>50533</v>
      </c>
      <c r="H104" s="132">
        <f t="shared" si="1"/>
        <v>0.97178846153846155</v>
      </c>
      <c r="I104" s="135"/>
    </row>
    <row r="105" spans="1:9" s="150" customFormat="1" x14ac:dyDescent="0.35">
      <c r="A105" s="148">
        <v>3</v>
      </c>
      <c r="B105" s="149"/>
      <c r="C105" s="147"/>
      <c r="D105" s="128" t="s">
        <v>28</v>
      </c>
      <c r="E105" s="136"/>
      <c r="F105" s="137">
        <v>45875</v>
      </c>
      <c r="G105" s="137">
        <v>44408</v>
      </c>
      <c r="H105" s="132">
        <f t="shared" si="1"/>
        <v>0.96802179836512259</v>
      </c>
      <c r="I105" s="138"/>
    </row>
    <row r="106" spans="1:9" s="150" customFormat="1" x14ac:dyDescent="0.35">
      <c r="A106" s="148">
        <v>31</v>
      </c>
      <c r="B106" s="149"/>
      <c r="C106" s="147"/>
      <c r="D106" s="128" t="s">
        <v>29</v>
      </c>
      <c r="E106" s="136"/>
      <c r="F106" s="137"/>
      <c r="G106" s="152">
        <v>0</v>
      </c>
      <c r="H106" s="132" t="str">
        <f t="shared" si="1"/>
        <v/>
      </c>
      <c r="I106" s="153"/>
    </row>
    <row r="107" spans="1:9" s="150" customFormat="1" x14ac:dyDescent="0.35">
      <c r="A107" s="151"/>
      <c r="B107" s="149"/>
      <c r="C107" s="147"/>
      <c r="D107" s="128"/>
      <c r="E107" s="136"/>
      <c r="F107" s="137"/>
      <c r="G107" s="152"/>
      <c r="H107" s="132" t="str">
        <f t="shared" si="1"/>
        <v/>
      </c>
      <c r="I107" s="153"/>
    </row>
    <row r="108" spans="1:9" s="150" customFormat="1" x14ac:dyDescent="0.35">
      <c r="A108" s="151">
        <v>311</v>
      </c>
      <c r="B108" s="149"/>
      <c r="C108" s="147"/>
      <c r="D108" s="128" t="s">
        <v>204</v>
      </c>
      <c r="E108" s="136">
        <v>0</v>
      </c>
      <c r="F108" s="137">
        <v>0</v>
      </c>
      <c r="G108" s="152">
        <v>0</v>
      </c>
      <c r="H108" s="132" t="e">
        <f t="shared" si="1"/>
        <v>#DIV/0!</v>
      </c>
      <c r="I108" s="153"/>
    </row>
    <row r="109" spans="1:9" x14ac:dyDescent="0.35">
      <c r="A109" s="144">
        <v>3111</v>
      </c>
      <c r="B109" s="145"/>
      <c r="C109" s="146"/>
      <c r="D109" s="141" t="s">
        <v>31</v>
      </c>
      <c r="E109" s="129"/>
      <c r="F109" s="130"/>
      <c r="G109" s="131"/>
      <c r="H109" s="132" t="str">
        <f t="shared" si="1"/>
        <v/>
      </c>
      <c r="I109" s="135"/>
    </row>
    <row r="110" spans="1:9" x14ac:dyDescent="0.35">
      <c r="A110" s="144">
        <v>3113</v>
      </c>
      <c r="B110" s="145"/>
      <c r="C110" s="146"/>
      <c r="D110" s="141" t="s">
        <v>32</v>
      </c>
      <c r="E110" s="129"/>
      <c r="F110" s="130"/>
      <c r="G110" s="131"/>
      <c r="H110" s="132" t="str">
        <f t="shared" si="1"/>
        <v/>
      </c>
      <c r="I110" s="135"/>
    </row>
    <row r="111" spans="1:9" x14ac:dyDescent="0.35">
      <c r="A111" s="144">
        <v>3114</v>
      </c>
      <c r="B111" s="145"/>
      <c r="C111" s="146"/>
      <c r="D111" s="141" t="s">
        <v>33</v>
      </c>
      <c r="E111" s="129"/>
      <c r="F111" s="130"/>
      <c r="G111" s="131"/>
      <c r="H111" s="132" t="str">
        <f t="shared" si="1"/>
        <v/>
      </c>
      <c r="I111" s="135"/>
    </row>
    <row r="112" spans="1:9" s="150" customFormat="1" x14ac:dyDescent="0.35">
      <c r="A112" s="151">
        <v>312</v>
      </c>
      <c r="B112" s="149"/>
      <c r="C112" s="147"/>
      <c r="D112" s="128" t="s">
        <v>30</v>
      </c>
      <c r="E112" s="136"/>
      <c r="F112" s="137"/>
      <c r="G112" s="152"/>
      <c r="H112" s="132" t="str">
        <f t="shared" si="1"/>
        <v/>
      </c>
      <c r="I112" s="153"/>
    </row>
    <row r="113" spans="1:9" x14ac:dyDescent="0.35">
      <c r="A113" s="144">
        <v>3121</v>
      </c>
      <c r="B113" s="145"/>
      <c r="C113" s="146"/>
      <c r="D113" s="141" t="s">
        <v>30</v>
      </c>
      <c r="E113" s="129"/>
      <c r="F113" s="130"/>
      <c r="G113" s="131"/>
      <c r="H113" s="132" t="str">
        <f t="shared" si="1"/>
        <v/>
      </c>
      <c r="I113" s="135"/>
    </row>
    <row r="114" spans="1:9" x14ac:dyDescent="0.35">
      <c r="A114" s="144">
        <v>313</v>
      </c>
      <c r="B114" s="145"/>
      <c r="C114" s="146"/>
      <c r="D114" s="141" t="s">
        <v>205</v>
      </c>
      <c r="E114" s="129"/>
      <c r="F114" s="130"/>
      <c r="G114" s="131"/>
      <c r="H114" s="132" t="str">
        <f t="shared" si="1"/>
        <v/>
      </c>
      <c r="I114" s="135"/>
    </row>
    <row r="115" spans="1:9" x14ac:dyDescent="0.35">
      <c r="A115" s="144">
        <v>3132</v>
      </c>
      <c r="B115" s="145"/>
      <c r="C115" s="146"/>
      <c r="D115" s="141" t="s">
        <v>206</v>
      </c>
      <c r="E115" s="129"/>
      <c r="F115" s="131"/>
      <c r="G115" s="131"/>
      <c r="H115" s="132" t="str">
        <f t="shared" si="1"/>
        <v/>
      </c>
      <c r="I115" s="135"/>
    </row>
    <row r="116" spans="1:9" s="150" customFormat="1" x14ac:dyDescent="0.35">
      <c r="A116" s="148">
        <v>32</v>
      </c>
      <c r="B116" s="149"/>
      <c r="C116" s="147"/>
      <c r="D116" s="128" t="s">
        <v>36</v>
      </c>
      <c r="E116" s="142"/>
      <c r="F116" s="137">
        <v>45225</v>
      </c>
      <c r="G116" s="137">
        <v>43704</v>
      </c>
      <c r="H116" s="132">
        <f t="shared" si="1"/>
        <v>0.96636815920398011</v>
      </c>
      <c r="I116" s="138">
        <f>I117+I122+I129+I138+I140</f>
        <v>0</v>
      </c>
    </row>
    <row r="117" spans="1:9" s="150" customFormat="1" x14ac:dyDescent="0.35">
      <c r="A117" s="151">
        <v>321</v>
      </c>
      <c r="B117" s="149"/>
      <c r="C117" s="147"/>
      <c r="D117" s="128" t="s">
        <v>44</v>
      </c>
      <c r="E117" s="136"/>
      <c r="F117" s="137">
        <v>6272</v>
      </c>
      <c r="G117" s="130">
        <v>7377</v>
      </c>
      <c r="H117" s="132">
        <f t="shared" si="1"/>
        <v>1.1761798469387754</v>
      </c>
      <c r="I117" s="153">
        <f>SUM(I118:I121)</f>
        <v>0</v>
      </c>
    </row>
    <row r="118" spans="1:9" x14ac:dyDescent="0.35">
      <c r="A118" s="144">
        <v>3211</v>
      </c>
      <c r="B118" s="145"/>
      <c r="C118" s="146"/>
      <c r="D118" s="141" t="s">
        <v>45</v>
      </c>
      <c r="E118" s="129"/>
      <c r="F118" s="130">
        <v>5322</v>
      </c>
      <c r="G118" s="131">
        <v>6088</v>
      </c>
      <c r="H118" s="132">
        <f t="shared" si="1"/>
        <v>1.1439308530627583</v>
      </c>
      <c r="I118" s="135"/>
    </row>
    <row r="119" spans="1:9" x14ac:dyDescent="0.35">
      <c r="A119" s="144">
        <v>3212</v>
      </c>
      <c r="B119" s="145"/>
      <c r="C119" s="146"/>
      <c r="D119" s="141" t="s">
        <v>207</v>
      </c>
      <c r="E119" s="129"/>
      <c r="F119" s="130"/>
      <c r="G119" s="131"/>
      <c r="H119" s="132" t="str">
        <f t="shared" si="1"/>
        <v/>
      </c>
      <c r="I119" s="135"/>
    </row>
    <row r="120" spans="1:9" x14ac:dyDescent="0.35">
      <c r="A120" s="144">
        <v>3213</v>
      </c>
      <c r="B120" s="145"/>
      <c r="C120" s="146"/>
      <c r="D120" s="141" t="s">
        <v>208</v>
      </c>
      <c r="E120" s="129"/>
      <c r="F120" s="130">
        <v>250</v>
      </c>
      <c r="G120" s="131">
        <v>367</v>
      </c>
      <c r="H120" s="132">
        <f t="shared" si="1"/>
        <v>1.468</v>
      </c>
      <c r="I120" s="135"/>
    </row>
    <row r="121" spans="1:9" x14ac:dyDescent="0.35">
      <c r="A121" s="144">
        <v>3214</v>
      </c>
      <c r="B121" s="145"/>
      <c r="C121" s="146"/>
      <c r="D121" s="141" t="s">
        <v>209</v>
      </c>
      <c r="E121" s="129"/>
      <c r="F121" s="130">
        <v>700</v>
      </c>
      <c r="G121" s="131">
        <v>921.6</v>
      </c>
      <c r="H121" s="132">
        <f t="shared" si="1"/>
        <v>1.3165714285714285</v>
      </c>
      <c r="I121" s="135"/>
    </row>
    <row r="122" spans="1:9" s="150" customFormat="1" x14ac:dyDescent="0.35">
      <c r="A122" s="151">
        <v>322</v>
      </c>
      <c r="B122" s="149"/>
      <c r="C122" s="147"/>
      <c r="D122" s="128" t="s">
        <v>37</v>
      </c>
      <c r="E122" s="136"/>
      <c r="F122" s="137">
        <v>23990</v>
      </c>
      <c r="G122" s="130">
        <v>17713</v>
      </c>
      <c r="H122" s="132">
        <f t="shared" si="1"/>
        <v>0.73834931221342226</v>
      </c>
      <c r="I122" s="153"/>
    </row>
    <row r="123" spans="1:9" x14ac:dyDescent="0.35">
      <c r="A123" s="144">
        <v>3221</v>
      </c>
      <c r="B123" s="145"/>
      <c r="C123" s="146"/>
      <c r="D123" s="141" t="s">
        <v>210</v>
      </c>
      <c r="E123" s="129"/>
      <c r="F123" s="130">
        <v>5500</v>
      </c>
      <c r="G123" s="131">
        <v>3037</v>
      </c>
      <c r="H123" s="132">
        <f t="shared" si="1"/>
        <v>0.55218181818181822</v>
      </c>
      <c r="I123" s="135"/>
    </row>
    <row r="124" spans="1:9" x14ac:dyDescent="0.35">
      <c r="A124" s="144">
        <v>3222</v>
      </c>
      <c r="B124" s="145"/>
      <c r="C124" s="146"/>
      <c r="D124" s="141" t="s">
        <v>46</v>
      </c>
      <c r="E124" s="129"/>
      <c r="F124" s="130"/>
      <c r="G124" s="131"/>
      <c r="H124" s="132" t="str">
        <f t="shared" si="1"/>
        <v/>
      </c>
      <c r="I124" s="135"/>
    </row>
    <row r="125" spans="1:9" x14ac:dyDescent="0.35">
      <c r="A125" s="144">
        <v>3223</v>
      </c>
      <c r="B125" s="145"/>
      <c r="C125" s="146"/>
      <c r="D125" s="141" t="s">
        <v>51</v>
      </c>
      <c r="E125" s="129"/>
      <c r="F125" s="130">
        <v>16590</v>
      </c>
      <c r="G125" s="131">
        <v>12529</v>
      </c>
      <c r="H125" s="132">
        <f t="shared" si="1"/>
        <v>0.75521398432790843</v>
      </c>
      <c r="I125" s="135"/>
    </row>
    <row r="126" spans="1:9" x14ac:dyDescent="0.35">
      <c r="A126" s="144">
        <v>3224</v>
      </c>
      <c r="B126" s="145"/>
      <c r="C126" s="146"/>
      <c r="D126" s="141" t="s">
        <v>211</v>
      </c>
      <c r="E126" s="129"/>
      <c r="F126" s="130">
        <v>1700</v>
      </c>
      <c r="G126" s="131">
        <v>1729</v>
      </c>
      <c r="H126" s="132">
        <f t="shared" si="1"/>
        <v>1.0170588235294118</v>
      </c>
      <c r="I126" s="135"/>
    </row>
    <row r="127" spans="1:9" x14ac:dyDescent="0.35">
      <c r="A127" s="144">
        <v>3225</v>
      </c>
      <c r="B127" s="145"/>
      <c r="C127" s="146"/>
      <c r="D127" s="141" t="s">
        <v>177</v>
      </c>
      <c r="E127" s="129"/>
      <c r="F127" s="130">
        <v>0</v>
      </c>
      <c r="G127" s="131"/>
      <c r="H127" s="132" t="e">
        <f t="shared" si="1"/>
        <v>#DIV/0!</v>
      </c>
      <c r="I127" s="135">
        <v>0</v>
      </c>
    </row>
    <row r="128" spans="1:9" x14ac:dyDescent="0.35">
      <c r="A128" s="144">
        <v>3227</v>
      </c>
      <c r="B128" s="145"/>
      <c r="C128" s="146"/>
      <c r="D128" s="141" t="s">
        <v>212</v>
      </c>
      <c r="E128" s="129"/>
      <c r="F128" s="130">
        <v>200</v>
      </c>
      <c r="G128" s="131">
        <v>418</v>
      </c>
      <c r="H128" s="132">
        <f t="shared" si="1"/>
        <v>2.09</v>
      </c>
      <c r="I128" s="135"/>
    </row>
    <row r="129" spans="1:9" s="150" customFormat="1" x14ac:dyDescent="0.35">
      <c r="A129" s="151">
        <v>323</v>
      </c>
      <c r="B129" s="149"/>
      <c r="C129" s="147"/>
      <c r="D129" s="128" t="s">
        <v>40</v>
      </c>
      <c r="E129" s="136"/>
      <c r="F129" s="137">
        <v>13263</v>
      </c>
      <c r="G129" s="130">
        <v>16868</v>
      </c>
      <c r="H129" s="132">
        <f t="shared" si="1"/>
        <v>1.2718087913745004</v>
      </c>
      <c r="I129" s="153">
        <f>SUM(I130:I137)</f>
        <v>0</v>
      </c>
    </row>
    <row r="130" spans="1:9" x14ac:dyDescent="0.35">
      <c r="A130" s="144">
        <v>3231</v>
      </c>
      <c r="B130" s="145"/>
      <c r="C130" s="146"/>
      <c r="D130" s="141" t="s">
        <v>213</v>
      </c>
      <c r="E130" s="129"/>
      <c r="F130" s="130">
        <v>1200</v>
      </c>
      <c r="G130" s="131">
        <v>1429</v>
      </c>
      <c r="H130" s="132">
        <f t="shared" si="1"/>
        <v>1.1908333333333334</v>
      </c>
      <c r="I130" s="135"/>
    </row>
    <row r="131" spans="1:9" x14ac:dyDescent="0.35">
      <c r="A131" s="144">
        <v>3232</v>
      </c>
      <c r="B131" s="145"/>
      <c r="C131" s="146"/>
      <c r="D131" s="141" t="s">
        <v>214</v>
      </c>
      <c r="E131" s="129"/>
      <c r="F131" s="130">
        <v>4263</v>
      </c>
      <c r="G131" s="131">
        <v>5671</v>
      </c>
      <c r="H131" s="132">
        <f t="shared" si="1"/>
        <v>1.3302838376730002</v>
      </c>
      <c r="I131" s="135"/>
    </row>
    <row r="132" spans="1:9" x14ac:dyDescent="0.35">
      <c r="A132" s="144">
        <v>3233</v>
      </c>
      <c r="B132" s="145"/>
      <c r="C132" s="146"/>
      <c r="D132" s="141" t="s">
        <v>215</v>
      </c>
      <c r="E132" s="129"/>
      <c r="F132" s="130">
        <v>0</v>
      </c>
      <c r="G132" s="131"/>
      <c r="H132" s="132" t="e">
        <f t="shared" si="1"/>
        <v>#DIV/0!</v>
      </c>
      <c r="I132" s="135"/>
    </row>
    <row r="133" spans="1:9" x14ac:dyDescent="0.35">
      <c r="A133" s="144">
        <v>3234</v>
      </c>
      <c r="B133" s="145"/>
      <c r="C133" s="146"/>
      <c r="D133" s="141" t="s">
        <v>43</v>
      </c>
      <c r="E133" s="129"/>
      <c r="F133" s="130">
        <v>3500</v>
      </c>
      <c r="G133" s="131">
        <v>4032</v>
      </c>
      <c r="H133" s="132">
        <f t="shared" si="1"/>
        <v>1.1519999999999999</v>
      </c>
      <c r="I133" s="135"/>
    </row>
    <row r="134" spans="1:9" x14ac:dyDescent="0.35">
      <c r="A134" s="144">
        <v>3236</v>
      </c>
      <c r="B134" s="145"/>
      <c r="C134" s="146"/>
      <c r="D134" s="141" t="s">
        <v>216</v>
      </c>
      <c r="E134" s="129"/>
      <c r="F134" s="130">
        <v>200</v>
      </c>
      <c r="G134" s="131">
        <v>223</v>
      </c>
      <c r="H134" s="132">
        <f t="shared" si="1"/>
        <v>1.115</v>
      </c>
      <c r="I134" s="135"/>
    </row>
    <row r="135" spans="1:9" x14ac:dyDescent="0.35">
      <c r="A135" s="144">
        <v>3237</v>
      </c>
      <c r="B135" s="145"/>
      <c r="C135" s="146"/>
      <c r="D135" s="141" t="s">
        <v>217</v>
      </c>
      <c r="E135" s="129"/>
      <c r="F135" s="130">
        <v>1100</v>
      </c>
      <c r="G135" s="131">
        <v>1078</v>
      </c>
      <c r="H135" s="132">
        <f t="shared" ref="H135:H198" si="2">IF(F135="","",G135/F135)</f>
        <v>0.98</v>
      </c>
      <c r="I135" s="135"/>
    </row>
    <row r="136" spans="1:9" x14ac:dyDescent="0.35">
      <c r="A136" s="144">
        <v>3238</v>
      </c>
      <c r="B136" s="145"/>
      <c r="C136" s="146"/>
      <c r="D136" s="141" t="s">
        <v>56</v>
      </c>
      <c r="E136" s="129"/>
      <c r="F136" s="130">
        <v>1500</v>
      </c>
      <c r="G136" s="131">
        <v>1332</v>
      </c>
      <c r="H136" s="132">
        <f t="shared" si="2"/>
        <v>0.88800000000000001</v>
      </c>
      <c r="I136" s="135"/>
    </row>
    <row r="137" spans="1:9" x14ac:dyDescent="0.35">
      <c r="A137" s="144">
        <v>3239</v>
      </c>
      <c r="B137" s="145"/>
      <c r="C137" s="146"/>
      <c r="D137" s="141" t="s">
        <v>57</v>
      </c>
      <c r="E137" s="129"/>
      <c r="F137" s="130">
        <v>1500</v>
      </c>
      <c r="G137" s="131">
        <v>3103</v>
      </c>
      <c r="H137" s="132">
        <f t="shared" si="2"/>
        <v>2.0686666666666667</v>
      </c>
      <c r="I137" s="135"/>
    </row>
    <row r="138" spans="1:9" s="150" customFormat="1" ht="26" x14ac:dyDescent="0.35">
      <c r="A138" s="151">
        <v>324</v>
      </c>
      <c r="B138" s="149"/>
      <c r="C138" s="147"/>
      <c r="D138" s="128" t="s">
        <v>218</v>
      </c>
      <c r="E138" s="136"/>
      <c r="F138" s="137">
        <v>0</v>
      </c>
      <c r="G138" s="152"/>
      <c r="H138" s="132" t="e">
        <f t="shared" si="2"/>
        <v>#DIV/0!</v>
      </c>
      <c r="I138" s="153">
        <f>I139</f>
        <v>0</v>
      </c>
    </row>
    <row r="139" spans="1:9" x14ac:dyDescent="0.35">
      <c r="A139" s="144">
        <v>3241</v>
      </c>
      <c r="B139" s="145"/>
      <c r="C139" s="146"/>
      <c r="D139" s="141"/>
      <c r="E139" s="129"/>
      <c r="F139" s="130"/>
      <c r="G139" s="131"/>
      <c r="H139" s="132" t="str">
        <f t="shared" si="2"/>
        <v/>
      </c>
      <c r="I139" s="135"/>
    </row>
    <row r="140" spans="1:9" s="150" customFormat="1" x14ac:dyDescent="0.35">
      <c r="A140" s="151">
        <v>329</v>
      </c>
      <c r="B140" s="149"/>
      <c r="C140" s="147"/>
      <c r="D140" s="128" t="s">
        <v>219</v>
      </c>
      <c r="E140" s="136"/>
      <c r="F140" s="137">
        <v>1700</v>
      </c>
      <c r="G140" s="137">
        <v>1746</v>
      </c>
      <c r="H140" s="132">
        <f t="shared" si="2"/>
        <v>1.0270588235294118</v>
      </c>
      <c r="I140" s="153">
        <f>SUM(I141:I147)</f>
        <v>0</v>
      </c>
    </row>
    <row r="141" spans="1:9" x14ac:dyDescent="0.35">
      <c r="A141" s="144">
        <v>3291</v>
      </c>
      <c r="B141" s="145"/>
      <c r="C141" s="146"/>
      <c r="D141" s="141" t="s">
        <v>220</v>
      </c>
      <c r="E141" s="129"/>
      <c r="F141" s="131">
        <v>0</v>
      </c>
      <c r="G141" s="131"/>
      <c r="H141" s="132" t="e">
        <f t="shared" si="2"/>
        <v>#DIV/0!</v>
      </c>
      <c r="I141" s="135">
        <v>0</v>
      </c>
    </row>
    <row r="142" spans="1:9" x14ac:dyDescent="0.35">
      <c r="A142" s="144">
        <v>3292</v>
      </c>
      <c r="B142" s="145"/>
      <c r="C142" s="146"/>
      <c r="D142" s="141" t="s">
        <v>60</v>
      </c>
      <c r="E142" s="129"/>
      <c r="F142" s="131">
        <v>0</v>
      </c>
      <c r="G142" s="131"/>
      <c r="H142" s="132" t="e">
        <f t="shared" si="2"/>
        <v>#DIV/0!</v>
      </c>
      <c r="I142" s="135"/>
    </row>
    <row r="143" spans="1:9" x14ac:dyDescent="0.35">
      <c r="A143" s="144">
        <v>3293</v>
      </c>
      <c r="B143" s="145"/>
      <c r="C143" s="146"/>
      <c r="D143" s="141" t="s">
        <v>61</v>
      </c>
      <c r="E143" s="129"/>
      <c r="F143" s="130">
        <v>0</v>
      </c>
      <c r="G143" s="131"/>
      <c r="H143" s="132" t="e">
        <f t="shared" si="2"/>
        <v>#DIV/0!</v>
      </c>
      <c r="I143" s="135"/>
    </row>
    <row r="144" spans="1:9" x14ac:dyDescent="0.35">
      <c r="A144" s="144">
        <v>3294</v>
      </c>
      <c r="B144" s="145"/>
      <c r="C144" s="146"/>
      <c r="D144" s="141" t="s">
        <v>221</v>
      </c>
      <c r="E144" s="129"/>
      <c r="F144" s="130">
        <v>100</v>
      </c>
      <c r="G144" s="131">
        <v>66</v>
      </c>
      <c r="H144" s="132">
        <f t="shared" si="2"/>
        <v>0.66</v>
      </c>
      <c r="I144" s="135"/>
    </row>
    <row r="145" spans="1:9" x14ac:dyDescent="0.35">
      <c r="A145" s="144">
        <v>3295</v>
      </c>
      <c r="B145" s="145"/>
      <c r="C145" s="146"/>
      <c r="D145" s="141" t="s">
        <v>47</v>
      </c>
      <c r="E145" s="129"/>
      <c r="F145" s="130">
        <v>1000</v>
      </c>
      <c r="G145" s="131">
        <v>1040</v>
      </c>
      <c r="H145" s="132">
        <f t="shared" si="2"/>
        <v>1.04</v>
      </c>
      <c r="I145" s="135"/>
    </row>
    <row r="146" spans="1:9" x14ac:dyDescent="0.35">
      <c r="A146" s="144">
        <v>3296</v>
      </c>
      <c r="B146" s="145"/>
      <c r="C146" s="146"/>
      <c r="D146" s="141" t="s">
        <v>63</v>
      </c>
      <c r="E146" s="129"/>
      <c r="F146" s="130">
        <v>0</v>
      </c>
      <c r="G146" s="131"/>
      <c r="H146" s="132" t="e">
        <f t="shared" si="2"/>
        <v>#DIV/0!</v>
      </c>
      <c r="I146" s="135"/>
    </row>
    <row r="147" spans="1:9" x14ac:dyDescent="0.35">
      <c r="A147" s="144">
        <v>3299</v>
      </c>
      <c r="B147" s="145"/>
      <c r="C147" s="146"/>
      <c r="D147" s="141" t="s">
        <v>222</v>
      </c>
      <c r="E147" s="129"/>
      <c r="F147" s="130">
        <v>600</v>
      </c>
      <c r="G147" s="131">
        <v>640</v>
      </c>
      <c r="H147" s="132">
        <f t="shared" si="2"/>
        <v>1.0666666666666667</v>
      </c>
      <c r="I147" s="135"/>
    </row>
    <row r="148" spans="1:9" s="150" customFormat="1" x14ac:dyDescent="0.35">
      <c r="A148" s="148">
        <v>34</v>
      </c>
      <c r="B148" s="149"/>
      <c r="C148" s="147"/>
      <c r="D148" s="128" t="s">
        <v>64</v>
      </c>
      <c r="E148" s="136"/>
      <c r="F148" s="137">
        <v>650</v>
      </c>
      <c r="G148" s="137">
        <v>704</v>
      </c>
      <c r="H148" s="132">
        <f t="shared" si="2"/>
        <v>1.083076923076923</v>
      </c>
      <c r="I148" s="138"/>
    </row>
    <row r="149" spans="1:9" x14ac:dyDescent="0.35">
      <c r="A149" s="144">
        <v>343</v>
      </c>
      <c r="B149" s="145"/>
      <c r="C149" s="146"/>
      <c r="D149" s="141" t="s">
        <v>65</v>
      </c>
      <c r="E149" s="129"/>
      <c r="F149" s="130">
        <v>650</v>
      </c>
      <c r="G149" s="130">
        <v>704</v>
      </c>
      <c r="H149" s="132">
        <f t="shared" si="2"/>
        <v>1.083076923076923</v>
      </c>
      <c r="I149" s="135"/>
    </row>
    <row r="150" spans="1:9" x14ac:dyDescent="0.35">
      <c r="A150" s="144">
        <v>3431</v>
      </c>
      <c r="B150" s="145"/>
      <c r="C150" s="146"/>
      <c r="D150" s="141" t="s">
        <v>223</v>
      </c>
      <c r="E150" s="129"/>
      <c r="F150" s="130">
        <v>650</v>
      </c>
      <c r="G150" s="131">
        <v>704</v>
      </c>
      <c r="H150" s="132">
        <f t="shared" si="2"/>
        <v>1.083076923076923</v>
      </c>
      <c r="I150" s="135">
        <v>650</v>
      </c>
    </row>
    <row r="151" spans="1:9" x14ac:dyDescent="0.35">
      <c r="A151" s="144"/>
      <c r="B151" s="145"/>
      <c r="C151" s="146"/>
      <c r="D151" s="141"/>
      <c r="E151" s="129"/>
      <c r="F151" s="130"/>
      <c r="G151" s="131"/>
      <c r="H151" s="132" t="str">
        <f t="shared" si="2"/>
        <v/>
      </c>
      <c r="I151" s="135"/>
    </row>
    <row r="152" spans="1:9" x14ac:dyDescent="0.35">
      <c r="A152" s="144"/>
      <c r="B152" s="145"/>
      <c r="C152" s="146"/>
      <c r="D152" s="141"/>
      <c r="E152" s="129"/>
      <c r="F152" s="130"/>
      <c r="G152" s="131"/>
      <c r="H152" s="132" t="str">
        <f t="shared" si="2"/>
        <v/>
      </c>
      <c r="I152" s="135"/>
    </row>
    <row r="153" spans="1:9" s="150" customFormat="1" x14ac:dyDescent="0.35">
      <c r="A153" s="148">
        <v>4</v>
      </c>
      <c r="B153" s="149"/>
      <c r="C153" s="147"/>
      <c r="D153" s="128" t="s">
        <v>224</v>
      </c>
      <c r="E153" s="136"/>
      <c r="F153" s="137">
        <v>6125</v>
      </c>
      <c r="G153" s="137">
        <v>6125</v>
      </c>
      <c r="H153" s="132">
        <f t="shared" si="2"/>
        <v>1</v>
      </c>
      <c r="I153" s="138">
        <f>I154+I156</f>
        <v>0</v>
      </c>
    </row>
    <row r="154" spans="1:9" x14ac:dyDescent="0.35">
      <c r="A154" s="148">
        <v>42</v>
      </c>
      <c r="B154" s="145"/>
      <c r="C154" s="146"/>
      <c r="D154" s="141" t="s">
        <v>225</v>
      </c>
      <c r="E154" s="129"/>
      <c r="F154" s="130"/>
      <c r="G154" s="130"/>
      <c r="H154" s="132" t="str">
        <f t="shared" si="2"/>
        <v/>
      </c>
      <c r="I154" s="158">
        <f>I155</f>
        <v>0</v>
      </c>
    </row>
    <row r="155" spans="1:9" x14ac:dyDescent="0.35">
      <c r="A155" s="144">
        <v>4227</v>
      </c>
      <c r="B155" s="145"/>
      <c r="C155" s="146"/>
      <c r="D155" s="141" t="s">
        <v>73</v>
      </c>
      <c r="E155" s="129"/>
      <c r="F155" s="130"/>
      <c r="G155" s="131"/>
      <c r="H155" s="132" t="str">
        <f t="shared" si="2"/>
        <v/>
      </c>
      <c r="I155" s="135"/>
    </row>
    <row r="156" spans="1:9" s="150" customFormat="1" x14ac:dyDescent="0.35">
      <c r="A156" s="151">
        <v>45</v>
      </c>
      <c r="B156" s="149"/>
      <c r="C156" s="147"/>
      <c r="D156" s="128" t="s">
        <v>226</v>
      </c>
      <c r="E156" s="136"/>
      <c r="F156" s="137">
        <v>6125</v>
      </c>
      <c r="G156" s="137">
        <v>6125</v>
      </c>
      <c r="H156" s="132">
        <f t="shared" si="2"/>
        <v>1</v>
      </c>
      <c r="I156" s="153"/>
    </row>
    <row r="157" spans="1:9" x14ac:dyDescent="0.35">
      <c r="A157" s="144"/>
      <c r="B157" s="145"/>
      <c r="C157" s="146"/>
      <c r="D157" s="141"/>
      <c r="E157" s="129"/>
      <c r="F157" s="130"/>
      <c r="G157" s="131"/>
      <c r="H157" s="132" t="str">
        <f t="shared" si="2"/>
        <v/>
      </c>
      <c r="I157" s="135"/>
    </row>
    <row r="158" spans="1:9" x14ac:dyDescent="0.35">
      <c r="A158" s="144"/>
      <c r="B158" s="145"/>
      <c r="C158" s="146"/>
      <c r="D158" s="141"/>
      <c r="E158" s="129"/>
      <c r="F158" s="130"/>
      <c r="G158" s="131"/>
      <c r="H158" s="132" t="str">
        <f t="shared" si="2"/>
        <v/>
      </c>
      <c r="I158" s="135"/>
    </row>
    <row r="159" spans="1:9" x14ac:dyDescent="0.35">
      <c r="A159" s="144"/>
      <c r="B159" s="145"/>
      <c r="C159" s="146">
        <v>101314</v>
      </c>
      <c r="D159" s="128" t="s">
        <v>227</v>
      </c>
      <c r="E159" s="129"/>
      <c r="F159" s="130"/>
      <c r="G159" s="131"/>
      <c r="H159" s="132" t="str">
        <f t="shared" si="2"/>
        <v/>
      </c>
      <c r="I159" s="135"/>
    </row>
    <row r="160" spans="1:9" x14ac:dyDescent="0.35">
      <c r="A160" s="144" t="s">
        <v>170</v>
      </c>
      <c r="B160" s="145"/>
      <c r="C160" s="146">
        <v>52</v>
      </c>
      <c r="D160" s="128" t="s">
        <v>228</v>
      </c>
      <c r="E160" s="129"/>
      <c r="F160" s="130">
        <v>932720</v>
      </c>
      <c r="G160" s="131">
        <v>916097</v>
      </c>
      <c r="H160" s="132">
        <f t="shared" si="2"/>
        <v>0.9821779312119393</v>
      </c>
      <c r="I160" s="135"/>
    </row>
    <row r="161" spans="1:9" x14ac:dyDescent="0.35">
      <c r="A161" s="144"/>
      <c r="B161" s="145"/>
      <c r="C161" s="146"/>
      <c r="D161" s="141"/>
      <c r="E161" s="129"/>
      <c r="F161" s="130"/>
      <c r="G161" s="131"/>
      <c r="H161" s="132" t="str">
        <f t="shared" si="2"/>
        <v/>
      </c>
      <c r="I161" s="135"/>
    </row>
    <row r="162" spans="1:9" s="150" customFormat="1" x14ac:dyDescent="0.35">
      <c r="A162" s="148">
        <v>3</v>
      </c>
      <c r="B162" s="149"/>
      <c r="C162" s="147"/>
      <c r="D162" s="128" t="s">
        <v>28</v>
      </c>
      <c r="E162" s="136"/>
      <c r="F162" s="137">
        <v>931220</v>
      </c>
      <c r="G162" s="137">
        <v>914696</v>
      </c>
      <c r="H162" s="132">
        <f t="shared" si="2"/>
        <v>0.98225553574880264</v>
      </c>
      <c r="I162" s="138"/>
    </row>
    <row r="163" spans="1:9" s="150" customFormat="1" x14ac:dyDescent="0.35">
      <c r="A163" s="148">
        <v>31</v>
      </c>
      <c r="B163" s="149"/>
      <c r="C163" s="147"/>
      <c r="D163" s="128" t="s">
        <v>29</v>
      </c>
      <c r="E163" s="136"/>
      <c r="F163" s="137">
        <v>836600</v>
      </c>
      <c r="G163" s="137">
        <v>821518</v>
      </c>
      <c r="H163" s="132">
        <f t="shared" si="2"/>
        <v>0.98197226870666987</v>
      </c>
      <c r="I163" s="138">
        <f>I164+I168+I170</f>
        <v>0</v>
      </c>
    </row>
    <row r="164" spans="1:9" s="150" customFormat="1" x14ac:dyDescent="0.35">
      <c r="A164" s="151">
        <v>311</v>
      </c>
      <c r="B164" s="149"/>
      <c r="C164" s="147"/>
      <c r="D164" s="128" t="s">
        <v>92</v>
      </c>
      <c r="E164" s="136"/>
      <c r="F164" s="137">
        <v>676600</v>
      </c>
      <c r="G164" s="152">
        <v>673534.61</v>
      </c>
      <c r="H164" s="132">
        <f t="shared" si="2"/>
        <v>0.9954694206325746</v>
      </c>
      <c r="I164" s="153"/>
    </row>
    <row r="165" spans="1:9" x14ac:dyDescent="0.35">
      <c r="A165" s="144">
        <v>3111</v>
      </c>
      <c r="B165" s="145"/>
      <c r="C165" s="146"/>
      <c r="D165" s="141" t="s">
        <v>172</v>
      </c>
      <c r="E165" s="129"/>
      <c r="F165" s="130">
        <v>660000</v>
      </c>
      <c r="G165" s="131">
        <v>657002.84</v>
      </c>
      <c r="H165" s="132">
        <f t="shared" si="2"/>
        <v>0.99545884848484845</v>
      </c>
      <c r="I165" s="135"/>
    </row>
    <row r="166" spans="1:9" x14ac:dyDescent="0.35">
      <c r="A166" s="144">
        <v>3113</v>
      </c>
      <c r="B166" s="145"/>
      <c r="C166" s="146"/>
      <c r="D166" s="141" t="s">
        <v>32</v>
      </c>
      <c r="E166" s="129"/>
      <c r="F166" s="130">
        <v>13000</v>
      </c>
      <c r="G166" s="131">
        <v>13000.69</v>
      </c>
      <c r="H166" s="132">
        <f t="shared" si="2"/>
        <v>1.0000530769230769</v>
      </c>
      <c r="I166" s="135"/>
    </row>
    <row r="167" spans="1:9" x14ac:dyDescent="0.35">
      <c r="A167" s="144">
        <v>3114</v>
      </c>
      <c r="B167" s="145"/>
      <c r="C167" s="146"/>
      <c r="D167" s="141" t="s">
        <v>33</v>
      </c>
      <c r="E167" s="129"/>
      <c r="F167" s="130">
        <v>3600</v>
      </c>
      <c r="G167" s="131">
        <v>3531</v>
      </c>
      <c r="H167" s="132">
        <f t="shared" si="2"/>
        <v>0.98083333333333333</v>
      </c>
      <c r="I167" s="135"/>
    </row>
    <row r="168" spans="1:9" s="150" customFormat="1" x14ac:dyDescent="0.35">
      <c r="A168" s="151">
        <v>312</v>
      </c>
      <c r="B168" s="149"/>
      <c r="C168" s="147"/>
      <c r="D168" s="128" t="s">
        <v>30</v>
      </c>
      <c r="E168" s="136"/>
      <c r="F168" s="137">
        <v>48000</v>
      </c>
      <c r="G168" s="152">
        <v>36994.730000000003</v>
      </c>
      <c r="H168" s="132">
        <f t="shared" si="2"/>
        <v>0.77072354166666668</v>
      </c>
      <c r="I168" s="153">
        <f>SUM(I169)</f>
        <v>0</v>
      </c>
    </row>
    <row r="169" spans="1:9" s="159" customFormat="1" x14ac:dyDescent="0.35">
      <c r="A169" s="144">
        <v>3121</v>
      </c>
      <c r="B169" s="145"/>
      <c r="C169" s="146"/>
      <c r="D169" s="141" t="s">
        <v>30</v>
      </c>
      <c r="E169" s="129"/>
      <c r="F169" s="130">
        <v>48000</v>
      </c>
      <c r="G169" s="131">
        <v>36995</v>
      </c>
      <c r="H169" s="132">
        <f t="shared" si="2"/>
        <v>0.77072916666666669</v>
      </c>
      <c r="I169" s="135"/>
    </row>
    <row r="170" spans="1:9" s="150" customFormat="1" x14ac:dyDescent="0.35">
      <c r="A170" s="151">
        <v>313</v>
      </c>
      <c r="B170" s="149"/>
      <c r="C170" s="147"/>
      <c r="D170" s="128" t="s">
        <v>34</v>
      </c>
      <c r="E170" s="136"/>
      <c r="F170" s="137">
        <v>112000</v>
      </c>
      <c r="G170" s="152">
        <v>110989</v>
      </c>
      <c r="H170" s="132">
        <f t="shared" si="2"/>
        <v>0.99097321428571428</v>
      </c>
      <c r="I170" s="153"/>
    </row>
    <row r="171" spans="1:9" x14ac:dyDescent="0.35">
      <c r="A171" s="144">
        <v>3132</v>
      </c>
      <c r="B171" s="145"/>
      <c r="C171" s="146"/>
      <c r="D171" s="141" t="s">
        <v>206</v>
      </c>
      <c r="E171" s="129"/>
      <c r="F171" s="130">
        <v>112000</v>
      </c>
      <c r="G171" s="131">
        <v>110989</v>
      </c>
      <c r="H171" s="132">
        <f t="shared" si="2"/>
        <v>0.99097321428571428</v>
      </c>
      <c r="I171" s="135"/>
    </row>
    <row r="172" spans="1:9" s="150" customFormat="1" x14ac:dyDescent="0.35">
      <c r="A172" s="148">
        <v>32</v>
      </c>
      <c r="B172" s="149"/>
      <c r="C172" s="147"/>
      <c r="D172" s="128" t="s">
        <v>36</v>
      </c>
      <c r="E172" s="136"/>
      <c r="F172" s="137">
        <v>84320</v>
      </c>
      <c r="G172" s="137">
        <v>82929</v>
      </c>
      <c r="H172" s="132">
        <f t="shared" si="2"/>
        <v>0.98350332068311197</v>
      </c>
      <c r="I172" s="138"/>
    </row>
    <row r="173" spans="1:9" s="150" customFormat="1" x14ac:dyDescent="0.35">
      <c r="A173" s="151">
        <v>321</v>
      </c>
      <c r="B173" s="149"/>
      <c r="C173" s="147"/>
      <c r="D173" s="128" t="s">
        <v>44</v>
      </c>
      <c r="E173" s="136"/>
      <c r="F173" s="137">
        <v>29260</v>
      </c>
      <c r="G173" s="137">
        <v>27395</v>
      </c>
      <c r="H173" s="132">
        <f t="shared" si="2"/>
        <v>0.93626110731373891</v>
      </c>
      <c r="I173" s="138">
        <f>SUM(I174:I177)</f>
        <v>0</v>
      </c>
    </row>
    <row r="174" spans="1:9" x14ac:dyDescent="0.35">
      <c r="A174" s="144">
        <v>3211</v>
      </c>
      <c r="B174" s="145"/>
      <c r="C174" s="146"/>
      <c r="D174" s="141" t="s">
        <v>45</v>
      </c>
      <c r="E174" s="129"/>
      <c r="F174" s="130">
        <v>200</v>
      </c>
      <c r="G174" s="131">
        <v>192.81</v>
      </c>
      <c r="H174" s="132">
        <f t="shared" si="2"/>
        <v>0.96404999999999996</v>
      </c>
      <c r="I174" s="135"/>
    </row>
    <row r="175" spans="1:9" x14ac:dyDescent="0.35">
      <c r="A175" s="144">
        <v>3212</v>
      </c>
      <c r="B175" s="145"/>
      <c r="C175" s="146"/>
      <c r="D175" s="141" t="s">
        <v>175</v>
      </c>
      <c r="E175" s="129"/>
      <c r="F175" s="130">
        <v>29000</v>
      </c>
      <c r="G175" s="131">
        <v>26614</v>
      </c>
      <c r="H175" s="132">
        <f t="shared" si="2"/>
        <v>0.91772413793103447</v>
      </c>
      <c r="I175" s="135"/>
    </row>
    <row r="176" spans="1:9" x14ac:dyDescent="0.35">
      <c r="A176" s="144">
        <v>3213</v>
      </c>
      <c r="B176" s="145"/>
      <c r="C176" s="146"/>
      <c r="D176" s="141" t="s">
        <v>208</v>
      </c>
      <c r="E176" s="129"/>
      <c r="F176" s="130">
        <v>60</v>
      </c>
      <c r="G176" s="131">
        <v>588</v>
      </c>
      <c r="H176" s="132">
        <f t="shared" si="2"/>
        <v>9.8000000000000007</v>
      </c>
      <c r="I176" s="135"/>
    </row>
    <row r="177" spans="1:9" x14ac:dyDescent="0.35">
      <c r="A177" s="144">
        <v>3214</v>
      </c>
      <c r="B177" s="145"/>
      <c r="C177" s="146"/>
      <c r="D177" s="141" t="s">
        <v>229</v>
      </c>
      <c r="E177" s="129"/>
      <c r="F177" s="130"/>
      <c r="G177" s="131">
        <v>0</v>
      </c>
      <c r="H177" s="132" t="str">
        <f t="shared" si="2"/>
        <v/>
      </c>
      <c r="I177" s="135"/>
    </row>
    <row r="178" spans="1:9" s="150" customFormat="1" x14ac:dyDescent="0.35">
      <c r="A178" s="151">
        <v>322</v>
      </c>
      <c r="B178" s="149"/>
      <c r="C178" s="147"/>
      <c r="D178" s="128" t="s">
        <v>36</v>
      </c>
      <c r="E178" s="136"/>
      <c r="F178" s="137">
        <v>51400</v>
      </c>
      <c r="G178" s="137">
        <v>50387</v>
      </c>
      <c r="H178" s="132">
        <f t="shared" si="2"/>
        <v>0.9802918287937743</v>
      </c>
      <c r="I178" s="153">
        <f>SUM(I179:I184)</f>
        <v>0</v>
      </c>
    </row>
    <row r="179" spans="1:9" x14ac:dyDescent="0.35">
      <c r="A179" s="144">
        <v>3221</v>
      </c>
      <c r="B179" s="145"/>
      <c r="C179" s="146"/>
      <c r="D179" s="141" t="s">
        <v>230</v>
      </c>
      <c r="E179" s="129"/>
      <c r="F179" s="130">
        <v>2000</v>
      </c>
      <c r="G179" s="131">
        <v>1979</v>
      </c>
      <c r="H179" s="132">
        <f t="shared" si="2"/>
        <v>0.98950000000000005</v>
      </c>
      <c r="I179" s="135"/>
    </row>
    <row r="180" spans="1:9" x14ac:dyDescent="0.35">
      <c r="A180" s="144">
        <v>3222</v>
      </c>
      <c r="B180" s="145"/>
      <c r="C180" s="146"/>
      <c r="D180" s="141" t="s">
        <v>46</v>
      </c>
      <c r="E180" s="129"/>
      <c r="F180" s="130">
        <v>48000</v>
      </c>
      <c r="G180" s="131">
        <v>45002</v>
      </c>
      <c r="H180" s="132">
        <f t="shared" si="2"/>
        <v>0.93754166666666672</v>
      </c>
      <c r="I180" s="135"/>
    </row>
    <row r="181" spans="1:9" x14ac:dyDescent="0.35">
      <c r="A181" s="144">
        <v>3223</v>
      </c>
      <c r="B181" s="145"/>
      <c r="C181" s="146"/>
      <c r="D181" s="141" t="s">
        <v>51</v>
      </c>
      <c r="E181" s="129"/>
      <c r="F181" s="130"/>
      <c r="G181" s="131"/>
      <c r="H181" s="132" t="str">
        <f t="shared" si="2"/>
        <v/>
      </c>
      <c r="I181" s="135"/>
    </row>
    <row r="182" spans="1:9" x14ac:dyDescent="0.35">
      <c r="A182" s="144">
        <v>3224</v>
      </c>
      <c r="B182" s="145"/>
      <c r="C182" s="146"/>
      <c r="D182" s="141" t="s">
        <v>211</v>
      </c>
      <c r="E182" s="129"/>
      <c r="F182" s="130"/>
      <c r="G182" s="131">
        <v>152</v>
      </c>
      <c r="H182" s="132" t="str">
        <f t="shared" si="2"/>
        <v/>
      </c>
      <c r="I182" s="135"/>
    </row>
    <row r="183" spans="1:9" x14ac:dyDescent="0.35">
      <c r="A183" s="144">
        <v>3225</v>
      </c>
      <c r="B183" s="145"/>
      <c r="C183" s="146"/>
      <c r="D183" s="141" t="s">
        <v>177</v>
      </c>
      <c r="E183" s="129"/>
      <c r="F183" s="130">
        <v>1400</v>
      </c>
      <c r="G183" s="131">
        <v>3254</v>
      </c>
      <c r="H183" s="132">
        <f t="shared" si="2"/>
        <v>2.3242857142857143</v>
      </c>
      <c r="I183" s="135"/>
    </row>
    <row r="184" spans="1:9" x14ac:dyDescent="0.35">
      <c r="A184" s="144">
        <v>3227</v>
      </c>
      <c r="B184" s="145"/>
      <c r="C184" s="146"/>
      <c r="D184" s="141" t="s">
        <v>231</v>
      </c>
      <c r="E184" s="129"/>
      <c r="F184" s="130"/>
      <c r="G184" s="131"/>
      <c r="H184" s="132" t="str">
        <f t="shared" si="2"/>
        <v/>
      </c>
      <c r="I184" s="135"/>
    </row>
    <row r="185" spans="1:9" s="163" customFormat="1" x14ac:dyDescent="0.35">
      <c r="A185" s="148">
        <v>323</v>
      </c>
      <c r="B185" s="157"/>
      <c r="C185" s="160"/>
      <c r="D185" s="161" t="s">
        <v>40</v>
      </c>
      <c r="E185" s="162"/>
      <c r="F185" s="137">
        <v>1260</v>
      </c>
      <c r="G185" s="137">
        <v>2090</v>
      </c>
      <c r="H185" s="132">
        <f t="shared" si="2"/>
        <v>1.6587301587301588</v>
      </c>
      <c r="I185" s="138"/>
    </row>
    <row r="186" spans="1:9" x14ac:dyDescent="0.35">
      <c r="A186" s="144">
        <v>3231</v>
      </c>
      <c r="B186" s="145"/>
      <c r="C186" s="146"/>
      <c r="D186" s="141" t="s">
        <v>232</v>
      </c>
      <c r="E186" s="129"/>
      <c r="F186" s="130"/>
      <c r="G186" s="131"/>
      <c r="H186" s="132" t="str">
        <f t="shared" si="2"/>
        <v/>
      </c>
      <c r="I186" s="135"/>
    </row>
    <row r="187" spans="1:9" x14ac:dyDescent="0.35">
      <c r="A187" s="144">
        <v>3232</v>
      </c>
      <c r="B187" s="145"/>
      <c r="C187" s="146"/>
      <c r="D187" s="141" t="s">
        <v>233</v>
      </c>
      <c r="E187" s="129"/>
      <c r="F187" s="130"/>
      <c r="G187" s="131"/>
      <c r="H187" s="132" t="str">
        <f t="shared" si="2"/>
        <v/>
      </c>
      <c r="I187" s="135"/>
    </row>
    <row r="188" spans="1:9" x14ac:dyDescent="0.35">
      <c r="A188" s="144">
        <v>3233</v>
      </c>
      <c r="B188" s="145"/>
      <c r="C188" s="146"/>
      <c r="D188" s="141" t="s">
        <v>234</v>
      </c>
      <c r="E188" s="129"/>
      <c r="F188" s="130"/>
      <c r="G188" s="131"/>
      <c r="H188" s="132" t="str">
        <f t="shared" si="2"/>
        <v/>
      </c>
      <c r="I188" s="135"/>
    </row>
    <row r="189" spans="1:9" x14ac:dyDescent="0.35">
      <c r="A189" s="144">
        <v>3234</v>
      </c>
      <c r="B189" s="145"/>
      <c r="C189" s="146"/>
      <c r="D189" s="141" t="s">
        <v>43</v>
      </c>
      <c r="E189" s="129"/>
      <c r="F189" s="130"/>
      <c r="G189" s="131"/>
      <c r="H189" s="132" t="str">
        <f t="shared" si="2"/>
        <v/>
      </c>
      <c r="I189" s="135"/>
    </row>
    <row r="190" spans="1:9" x14ac:dyDescent="0.35">
      <c r="A190" s="144">
        <v>3236</v>
      </c>
      <c r="B190" s="145"/>
      <c r="C190" s="146"/>
      <c r="D190" s="141" t="s">
        <v>216</v>
      </c>
      <c r="E190" s="129"/>
      <c r="F190" s="130"/>
      <c r="G190" s="131"/>
      <c r="H190" s="132" t="str">
        <f t="shared" si="2"/>
        <v/>
      </c>
      <c r="I190" s="135"/>
    </row>
    <row r="191" spans="1:9" x14ac:dyDescent="0.35">
      <c r="A191" s="144">
        <v>3237</v>
      </c>
      <c r="B191" s="145"/>
      <c r="C191" s="146"/>
      <c r="D191" s="141" t="s">
        <v>217</v>
      </c>
      <c r="E191" s="129"/>
      <c r="F191" s="130"/>
      <c r="G191" s="131"/>
      <c r="H191" s="132" t="str">
        <f t="shared" si="2"/>
        <v/>
      </c>
      <c r="I191" s="135"/>
    </row>
    <row r="192" spans="1:9" x14ac:dyDescent="0.35">
      <c r="A192" s="144">
        <v>3238</v>
      </c>
      <c r="B192" s="145"/>
      <c r="C192" s="146"/>
      <c r="D192" s="141" t="s">
        <v>56</v>
      </c>
      <c r="E192" s="129"/>
      <c r="F192" s="131"/>
      <c r="G192" s="131"/>
      <c r="H192" s="132" t="str">
        <f t="shared" si="2"/>
        <v/>
      </c>
      <c r="I192" s="135"/>
    </row>
    <row r="193" spans="1:9" x14ac:dyDescent="0.35">
      <c r="A193" s="144">
        <v>3239</v>
      </c>
      <c r="B193" s="145"/>
      <c r="C193" s="146"/>
      <c r="D193" s="141" t="s">
        <v>57</v>
      </c>
      <c r="E193" s="129"/>
      <c r="F193" s="130">
        <v>1260</v>
      </c>
      <c r="G193" s="131">
        <v>2090</v>
      </c>
      <c r="H193" s="132">
        <f t="shared" si="2"/>
        <v>1.6587301587301588</v>
      </c>
      <c r="I193" s="135"/>
    </row>
    <row r="194" spans="1:9" s="150" customFormat="1" ht="26" x14ac:dyDescent="0.35">
      <c r="A194" s="151">
        <v>324</v>
      </c>
      <c r="B194" s="149"/>
      <c r="C194" s="147"/>
      <c r="D194" s="128" t="s">
        <v>235</v>
      </c>
      <c r="E194" s="136"/>
      <c r="F194" s="137">
        <v>700</v>
      </c>
      <c r="G194" s="137">
        <v>658</v>
      </c>
      <c r="H194" s="132">
        <f t="shared" si="2"/>
        <v>0.94</v>
      </c>
      <c r="I194" s="153"/>
    </row>
    <row r="195" spans="1:9" x14ac:dyDescent="0.35">
      <c r="A195" s="144">
        <v>3241</v>
      </c>
      <c r="B195" s="145"/>
      <c r="C195" s="146"/>
      <c r="D195" s="141" t="s">
        <v>236</v>
      </c>
      <c r="E195" s="129"/>
      <c r="F195" s="130"/>
      <c r="G195" s="131">
        <v>658</v>
      </c>
      <c r="H195" s="132" t="str">
        <f t="shared" si="2"/>
        <v/>
      </c>
      <c r="I195" s="135"/>
    </row>
    <row r="196" spans="1:9" s="150" customFormat="1" x14ac:dyDescent="0.35">
      <c r="A196" s="151">
        <v>329</v>
      </c>
      <c r="B196" s="149"/>
      <c r="C196" s="147"/>
      <c r="D196" s="128" t="s">
        <v>219</v>
      </c>
      <c r="E196" s="136"/>
      <c r="F196" s="137">
        <v>1700</v>
      </c>
      <c r="G196" s="137">
        <v>2399</v>
      </c>
      <c r="H196" s="132">
        <f t="shared" si="2"/>
        <v>1.4111764705882353</v>
      </c>
      <c r="I196" s="153"/>
    </row>
    <row r="197" spans="1:9" x14ac:dyDescent="0.35">
      <c r="A197" s="144">
        <v>3291</v>
      </c>
      <c r="B197" s="145"/>
      <c r="C197" s="146"/>
      <c r="D197" s="141"/>
      <c r="E197" s="129"/>
      <c r="F197" s="130"/>
      <c r="G197" s="131"/>
      <c r="H197" s="132" t="str">
        <f t="shared" si="2"/>
        <v/>
      </c>
      <c r="I197" s="135"/>
    </row>
    <row r="198" spans="1:9" x14ac:dyDescent="0.35">
      <c r="A198" s="144">
        <v>3292</v>
      </c>
      <c r="B198" s="145"/>
      <c r="C198" s="146"/>
      <c r="D198" s="141"/>
      <c r="E198" s="129"/>
      <c r="F198" s="130"/>
      <c r="G198" s="131"/>
      <c r="H198" s="132" t="str">
        <f t="shared" si="2"/>
        <v/>
      </c>
      <c r="I198" s="135"/>
    </row>
    <row r="199" spans="1:9" x14ac:dyDescent="0.35">
      <c r="A199" s="144">
        <v>3293</v>
      </c>
      <c r="B199" s="145"/>
      <c r="C199" s="146"/>
      <c r="D199" s="141"/>
      <c r="E199" s="129"/>
      <c r="F199" s="130"/>
      <c r="G199" s="131"/>
      <c r="H199" s="132" t="str">
        <f t="shared" ref="H199:H227" si="3">IF(F199="","",G199/F199)</f>
        <v/>
      </c>
      <c r="I199" s="135"/>
    </row>
    <row r="200" spans="1:9" x14ac:dyDescent="0.35">
      <c r="A200" s="144">
        <v>3294</v>
      </c>
      <c r="B200" s="145"/>
      <c r="C200" s="146"/>
      <c r="D200" s="141" t="s">
        <v>221</v>
      </c>
      <c r="E200" s="129"/>
      <c r="F200" s="130"/>
      <c r="G200" s="131"/>
      <c r="H200" s="132" t="str">
        <f t="shared" si="3"/>
        <v/>
      </c>
      <c r="I200" s="135"/>
    </row>
    <row r="201" spans="1:9" x14ac:dyDescent="0.35">
      <c r="A201" s="144">
        <v>3295</v>
      </c>
      <c r="B201" s="145"/>
      <c r="C201" s="146"/>
      <c r="D201" s="141" t="s">
        <v>47</v>
      </c>
      <c r="E201" s="129"/>
      <c r="F201" s="130">
        <v>1700</v>
      </c>
      <c r="G201" s="131">
        <v>1664</v>
      </c>
      <c r="H201" s="132">
        <f t="shared" si="3"/>
        <v>0.97882352941176476</v>
      </c>
      <c r="I201" s="135"/>
    </row>
    <row r="202" spans="1:9" x14ac:dyDescent="0.35">
      <c r="A202" s="144">
        <v>3296</v>
      </c>
      <c r="B202" s="145"/>
      <c r="C202" s="146"/>
      <c r="D202" s="141"/>
      <c r="E202" s="129"/>
      <c r="F202" s="130"/>
      <c r="G202" s="131"/>
      <c r="H202" s="132" t="str">
        <f t="shared" si="3"/>
        <v/>
      </c>
      <c r="I202" s="135"/>
    </row>
    <row r="203" spans="1:9" x14ac:dyDescent="0.35">
      <c r="A203" s="144">
        <v>3299</v>
      </c>
      <c r="B203" s="145"/>
      <c r="C203" s="146"/>
      <c r="D203" s="141" t="s">
        <v>237</v>
      </c>
      <c r="E203" s="129"/>
      <c r="F203" s="130"/>
      <c r="G203" s="131">
        <v>734.6</v>
      </c>
      <c r="H203" s="132" t="str">
        <f t="shared" si="3"/>
        <v/>
      </c>
      <c r="I203" s="135"/>
    </row>
    <row r="204" spans="1:9" s="150" customFormat="1" ht="26" x14ac:dyDescent="0.35">
      <c r="A204" s="148">
        <v>37</v>
      </c>
      <c r="B204" s="149"/>
      <c r="C204" s="147"/>
      <c r="D204" s="128" t="s">
        <v>238</v>
      </c>
      <c r="E204" s="136"/>
      <c r="F204" s="137">
        <v>10300</v>
      </c>
      <c r="G204" s="137">
        <v>10249</v>
      </c>
      <c r="H204" s="132">
        <f t="shared" si="3"/>
        <v>0.99504854368932039</v>
      </c>
      <c r="I204" s="138"/>
    </row>
    <row r="205" spans="1:9" x14ac:dyDescent="0.35">
      <c r="A205" s="144">
        <v>3722</v>
      </c>
      <c r="B205" s="145"/>
      <c r="C205" s="146"/>
      <c r="D205" s="141" t="s">
        <v>238</v>
      </c>
      <c r="E205" s="129"/>
      <c r="F205" s="130">
        <v>10300</v>
      </c>
      <c r="G205" s="131">
        <v>10249</v>
      </c>
      <c r="H205" s="132">
        <f t="shared" si="3"/>
        <v>0.99504854368932039</v>
      </c>
      <c r="I205" s="135"/>
    </row>
    <row r="206" spans="1:9" x14ac:dyDescent="0.35">
      <c r="A206" s="144"/>
      <c r="B206" s="145"/>
      <c r="C206" s="146"/>
      <c r="D206" s="141"/>
      <c r="E206" s="129"/>
      <c r="F206" s="130"/>
      <c r="G206" s="131"/>
      <c r="H206" s="132" t="str">
        <f t="shared" si="3"/>
        <v/>
      </c>
      <c r="I206" s="135"/>
    </row>
    <row r="207" spans="1:9" s="150" customFormat="1" ht="26" x14ac:dyDescent="0.35">
      <c r="A207" s="148">
        <v>4</v>
      </c>
      <c r="B207" s="149"/>
      <c r="C207" s="147"/>
      <c r="D207" s="128" t="s">
        <v>239</v>
      </c>
      <c r="E207" s="136"/>
      <c r="F207" s="137">
        <v>1500</v>
      </c>
      <c r="G207" s="137">
        <v>1401</v>
      </c>
      <c r="H207" s="132">
        <f t="shared" si="3"/>
        <v>0.93400000000000005</v>
      </c>
      <c r="I207" s="138">
        <f>I208</f>
        <v>0</v>
      </c>
    </row>
    <row r="208" spans="1:9" s="150" customFormat="1" ht="26" x14ac:dyDescent="0.35">
      <c r="A208" s="148">
        <v>42</v>
      </c>
      <c r="B208" s="149"/>
      <c r="C208" s="147"/>
      <c r="D208" s="128" t="s">
        <v>240</v>
      </c>
      <c r="E208" s="136"/>
      <c r="F208" s="137">
        <v>1500</v>
      </c>
      <c r="G208" s="137">
        <v>1401</v>
      </c>
      <c r="H208" s="132">
        <f t="shared" si="3"/>
        <v>0.93400000000000005</v>
      </c>
      <c r="I208" s="138">
        <f>I209</f>
        <v>0</v>
      </c>
    </row>
    <row r="209" spans="1:9" x14ac:dyDescent="0.35">
      <c r="A209" s="144">
        <v>4241</v>
      </c>
      <c r="B209" s="145"/>
      <c r="C209" s="146"/>
      <c r="D209" s="141" t="s">
        <v>241</v>
      </c>
      <c r="E209" s="129"/>
      <c r="F209" s="130">
        <v>1500</v>
      </c>
      <c r="G209" s="131">
        <v>1401</v>
      </c>
      <c r="H209" s="132">
        <f t="shared" si="3"/>
        <v>0.93400000000000005</v>
      </c>
      <c r="I209" s="135"/>
    </row>
    <row r="210" spans="1:9" x14ac:dyDescent="0.35">
      <c r="A210" s="144"/>
      <c r="B210" s="145"/>
      <c r="C210" s="146"/>
      <c r="D210" s="141"/>
      <c r="E210" s="129"/>
      <c r="F210" s="131"/>
      <c r="G210" s="131"/>
      <c r="H210" s="132" t="str">
        <f t="shared" si="3"/>
        <v/>
      </c>
      <c r="I210" s="135"/>
    </row>
    <row r="211" spans="1:9" s="150" customFormat="1" x14ac:dyDescent="0.35">
      <c r="A211" s="151" t="s">
        <v>242</v>
      </c>
      <c r="B211" s="149"/>
      <c r="C211" s="147">
        <v>101318</v>
      </c>
      <c r="D211" s="128" t="s">
        <v>243</v>
      </c>
      <c r="E211" s="136"/>
      <c r="F211" s="152"/>
      <c r="G211" s="152"/>
      <c r="H211" s="132" t="str">
        <f t="shared" si="3"/>
        <v/>
      </c>
      <c r="I211" s="153"/>
    </row>
    <row r="212" spans="1:9" x14ac:dyDescent="0.35">
      <c r="A212" s="144" t="s">
        <v>170</v>
      </c>
      <c r="B212" s="145"/>
      <c r="C212" s="146">
        <v>43</v>
      </c>
      <c r="D212" s="141"/>
      <c r="E212" s="129"/>
      <c r="F212" s="131"/>
      <c r="G212" s="131">
        <v>5976</v>
      </c>
      <c r="H212" s="132" t="str">
        <f t="shared" si="3"/>
        <v/>
      </c>
      <c r="I212" s="135"/>
    </row>
    <row r="213" spans="1:9" s="150" customFormat="1" x14ac:dyDescent="0.35">
      <c r="A213" s="148">
        <v>3</v>
      </c>
      <c r="B213" s="157"/>
      <c r="C213" s="147"/>
      <c r="D213" s="128" t="s">
        <v>28</v>
      </c>
      <c r="E213" s="136"/>
      <c r="F213" s="137">
        <v>6000</v>
      </c>
      <c r="G213" s="137">
        <v>5358</v>
      </c>
      <c r="H213" s="132">
        <f t="shared" si="3"/>
        <v>0.89300000000000002</v>
      </c>
      <c r="I213" s="138">
        <f>I214</f>
        <v>0</v>
      </c>
    </row>
    <row r="214" spans="1:9" s="150" customFormat="1" x14ac:dyDescent="0.35">
      <c r="A214" s="151">
        <v>32</v>
      </c>
      <c r="B214" s="149"/>
      <c r="C214" s="147"/>
      <c r="D214" s="128" t="s">
        <v>36</v>
      </c>
      <c r="E214" s="136"/>
      <c r="F214" s="137">
        <v>6000</v>
      </c>
      <c r="G214" s="137">
        <v>5358</v>
      </c>
      <c r="H214" s="132">
        <f t="shared" si="3"/>
        <v>0.89300000000000002</v>
      </c>
      <c r="I214" s="138">
        <f>I215+I217</f>
        <v>0</v>
      </c>
    </row>
    <row r="215" spans="1:9" s="150" customFormat="1" x14ac:dyDescent="0.35">
      <c r="A215" s="151">
        <v>323</v>
      </c>
      <c r="B215" s="149"/>
      <c r="C215" s="147"/>
      <c r="D215" s="128" t="s">
        <v>40</v>
      </c>
      <c r="E215" s="136"/>
      <c r="F215" s="137">
        <v>5336</v>
      </c>
      <c r="G215" s="152">
        <v>3737</v>
      </c>
      <c r="H215" s="132">
        <f t="shared" si="3"/>
        <v>0.70033733133433285</v>
      </c>
      <c r="I215" s="153">
        <f>I216</f>
        <v>0</v>
      </c>
    </row>
    <row r="216" spans="1:9" x14ac:dyDescent="0.35">
      <c r="A216" s="144">
        <v>3239</v>
      </c>
      <c r="B216" s="145"/>
      <c r="C216" s="146"/>
      <c r="D216" s="141" t="s">
        <v>57</v>
      </c>
      <c r="E216" s="129"/>
      <c r="F216" s="130">
        <v>5336</v>
      </c>
      <c r="G216" s="131">
        <v>3737</v>
      </c>
      <c r="H216" s="132">
        <f t="shared" si="3"/>
        <v>0.70033733133433285</v>
      </c>
      <c r="I216" s="135"/>
    </row>
    <row r="217" spans="1:9" s="150" customFormat="1" x14ac:dyDescent="0.35">
      <c r="A217" s="151">
        <v>329</v>
      </c>
      <c r="B217" s="149"/>
      <c r="C217" s="147"/>
      <c r="D217" s="128" t="s">
        <v>244</v>
      </c>
      <c r="E217" s="136"/>
      <c r="F217" s="137">
        <v>664</v>
      </c>
      <c r="G217" s="152">
        <v>874</v>
      </c>
      <c r="H217" s="132">
        <f t="shared" si="3"/>
        <v>1.3162650602409638</v>
      </c>
      <c r="I217" s="153">
        <f>I218</f>
        <v>0</v>
      </c>
    </row>
    <row r="218" spans="1:9" x14ac:dyDescent="0.35">
      <c r="A218" s="144">
        <v>322</v>
      </c>
      <c r="B218" s="145"/>
      <c r="C218" s="146"/>
      <c r="D218" s="141" t="s">
        <v>245</v>
      </c>
      <c r="E218" s="129"/>
      <c r="F218" s="130">
        <v>664</v>
      </c>
      <c r="G218" s="131">
        <v>747</v>
      </c>
      <c r="H218" s="132">
        <f t="shared" si="3"/>
        <v>1.125</v>
      </c>
      <c r="I218" s="135"/>
    </row>
    <row r="219" spans="1:9" x14ac:dyDescent="0.35">
      <c r="A219" s="197">
        <v>424</v>
      </c>
      <c r="B219" s="198"/>
      <c r="C219" s="199"/>
      <c r="D219" s="141" t="s">
        <v>246</v>
      </c>
      <c r="E219" s="129"/>
      <c r="F219" s="130"/>
      <c r="G219" s="130">
        <v>618</v>
      </c>
      <c r="H219" s="132" t="str">
        <f t="shared" si="3"/>
        <v/>
      </c>
      <c r="I219" s="135"/>
    </row>
    <row r="220" spans="1:9" x14ac:dyDescent="0.35">
      <c r="A220" s="188" t="s">
        <v>247</v>
      </c>
      <c r="B220" s="189"/>
      <c r="C220" s="190"/>
      <c r="D220" s="141"/>
      <c r="E220" s="129"/>
      <c r="F220" s="130"/>
      <c r="G220" s="131"/>
      <c r="H220" s="132" t="str">
        <f t="shared" si="3"/>
        <v/>
      </c>
      <c r="I220" s="133"/>
    </row>
    <row r="221" spans="1:9" ht="14.25" customHeight="1" x14ac:dyDescent="0.35">
      <c r="A221" s="188" t="s">
        <v>248</v>
      </c>
      <c r="B221" s="189"/>
      <c r="C221" s="190"/>
      <c r="D221" s="141"/>
      <c r="E221" s="129"/>
      <c r="F221" s="130"/>
      <c r="G221" s="131"/>
      <c r="H221" s="132" t="str">
        <f t="shared" si="3"/>
        <v/>
      </c>
      <c r="I221" s="133"/>
    </row>
    <row r="222" spans="1:9" ht="15" customHeight="1" x14ac:dyDescent="0.35">
      <c r="A222" s="180" t="s">
        <v>249</v>
      </c>
      <c r="B222" s="181"/>
      <c r="C222" s="182"/>
      <c r="D222" s="141"/>
      <c r="E222" s="129"/>
      <c r="F222" s="130"/>
      <c r="G222" s="131"/>
      <c r="H222" s="132" t="str">
        <f t="shared" si="3"/>
        <v/>
      </c>
      <c r="I222" s="135"/>
    </row>
    <row r="223" spans="1:9" x14ac:dyDescent="0.35">
      <c r="A223" s="200">
        <v>3</v>
      </c>
      <c r="B223" s="201"/>
      <c r="C223" s="202"/>
      <c r="D223" s="141"/>
      <c r="E223" s="129"/>
      <c r="F223" s="130"/>
      <c r="G223" s="131"/>
      <c r="H223" s="132" t="str">
        <f t="shared" si="3"/>
        <v/>
      </c>
      <c r="I223" s="135"/>
    </row>
    <row r="224" spans="1:9" x14ac:dyDescent="0.35">
      <c r="A224" s="194">
        <v>32</v>
      </c>
      <c r="B224" s="195"/>
      <c r="C224" s="196"/>
      <c r="D224" s="141" t="s">
        <v>36</v>
      </c>
      <c r="E224" s="129"/>
      <c r="F224" s="130"/>
      <c r="G224" s="131"/>
      <c r="H224" s="132" t="str">
        <f t="shared" si="3"/>
        <v/>
      </c>
      <c r="I224" s="135"/>
    </row>
    <row r="225" spans="1:9" ht="15" customHeight="1" x14ac:dyDescent="0.35">
      <c r="A225" s="180" t="s">
        <v>249</v>
      </c>
      <c r="B225" s="181"/>
      <c r="C225" s="182"/>
      <c r="D225" s="128" t="s">
        <v>250</v>
      </c>
      <c r="E225" s="129"/>
      <c r="F225" s="130"/>
      <c r="G225" s="131"/>
      <c r="H225" s="132" t="str">
        <f t="shared" si="3"/>
        <v/>
      </c>
      <c r="I225" s="135"/>
    </row>
    <row r="226" spans="1:9" x14ac:dyDescent="0.35">
      <c r="A226" s="200">
        <v>4</v>
      </c>
      <c r="B226" s="201"/>
      <c r="C226" s="202"/>
      <c r="D226" s="128" t="s">
        <v>251</v>
      </c>
      <c r="E226" s="129"/>
      <c r="F226" s="130"/>
      <c r="G226" s="131"/>
      <c r="H226" s="132" t="str">
        <f t="shared" si="3"/>
        <v/>
      </c>
      <c r="I226" s="135"/>
    </row>
    <row r="227" spans="1:9" x14ac:dyDescent="0.35">
      <c r="A227" s="194">
        <v>42</v>
      </c>
      <c r="B227" s="195"/>
      <c r="C227" s="196"/>
      <c r="D227" s="134" t="s">
        <v>252</v>
      </c>
      <c r="E227" s="129"/>
      <c r="F227" s="130"/>
      <c r="G227" s="131"/>
      <c r="H227" s="132" t="str">
        <f t="shared" si="3"/>
        <v/>
      </c>
      <c r="I227" s="135"/>
    </row>
    <row r="228" spans="1:9" x14ac:dyDescent="0.35">
      <c r="D228" s="141" t="s">
        <v>28</v>
      </c>
      <c r="E228" s="129"/>
      <c r="F228" s="164"/>
    </row>
    <row r="229" spans="1:9" x14ac:dyDescent="0.35">
      <c r="D229" s="141" t="s">
        <v>36</v>
      </c>
      <c r="F229" s="164"/>
    </row>
    <row r="230" spans="1:9" x14ac:dyDescent="0.35">
      <c r="D230" s="134" t="s">
        <v>252</v>
      </c>
      <c r="F230" s="164"/>
    </row>
    <row r="231" spans="1:9" ht="25" x14ac:dyDescent="0.35">
      <c r="D231" s="141" t="s">
        <v>69</v>
      </c>
    </row>
    <row r="232" spans="1:9" ht="25" x14ac:dyDescent="0.35">
      <c r="D232" s="141" t="s">
        <v>70</v>
      </c>
    </row>
    <row r="236" spans="1:9" x14ac:dyDescent="0.35">
      <c r="D236" s="165" t="s">
        <v>260</v>
      </c>
      <c r="G236" s="165" t="s">
        <v>254</v>
      </c>
    </row>
    <row r="238" spans="1:9" x14ac:dyDescent="0.35">
      <c r="D238" s="165" t="s">
        <v>255</v>
      </c>
      <c r="G238" s="165" t="s">
        <v>256</v>
      </c>
    </row>
  </sheetData>
  <mergeCells count="17">
    <mergeCell ref="A223:C223"/>
    <mergeCell ref="A224:C224"/>
    <mergeCell ref="A225:C225"/>
    <mergeCell ref="A226:C226"/>
    <mergeCell ref="A227:C227"/>
    <mergeCell ref="A222:C222"/>
    <mergeCell ref="A1:I1"/>
    <mergeCell ref="A3:I3"/>
    <mergeCell ref="A5:C5"/>
    <mergeCell ref="A6:C6"/>
    <mergeCell ref="A7:C7"/>
    <mergeCell ref="A8:C8"/>
    <mergeCell ref="A9:C9"/>
    <mergeCell ref="A14:C14"/>
    <mergeCell ref="A219:C219"/>
    <mergeCell ref="A220:C220"/>
    <mergeCell ref="A221:C22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 kn</vt:lpstr>
      <vt:lpstr>Izvršenje po rash. ekonom.klas.</vt:lpstr>
      <vt:lpstr>izvršenje prema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Korisnik</cp:lastModifiedBy>
  <cp:revision>4</cp:revision>
  <cp:lastPrinted>2024-03-28T08:54:08Z</cp:lastPrinted>
  <dcterms:created xsi:type="dcterms:W3CDTF">2022-08-12T12:51:27Z</dcterms:created>
  <dcterms:modified xsi:type="dcterms:W3CDTF">2025-02-04T18:59:08Z</dcterms:modified>
  <dc:language>hr-HR</dc:language>
</cp:coreProperties>
</file>